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roll\Desktop\Neu Rotwildring\Muffelwild\Abschussplan 23-24\"/>
    </mc:Choice>
  </mc:AlternateContent>
  <bookViews>
    <workbookView xWindow="0" yWindow="0" windowWidth="23040" windowHeight="9192" tabRatio="781" firstSheet="1" activeTab="4"/>
  </bookViews>
  <sheets>
    <sheet name="Titelblatt" sheetId="7" state="hidden" r:id="rId1"/>
    <sheet name="Seite 1" sheetId="6" r:id="rId2"/>
    <sheet name="Seite 2" sheetId="5" r:id="rId3"/>
    <sheet name="Seite 3" sheetId="4" r:id="rId4"/>
    <sheet name="Seite 4" sheetId="1" r:id="rId5"/>
    <sheet name="Seite 5" sheetId="2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" l="1"/>
  <c r="Q17" i="6" l="1"/>
  <c r="Q7" i="6"/>
  <c r="Q8" i="6"/>
  <c r="Q9" i="6"/>
  <c r="Q10" i="6"/>
  <c r="Q11" i="6"/>
  <c r="Q12" i="6"/>
  <c r="Q13" i="6"/>
  <c r="Q14" i="6"/>
  <c r="Q15" i="6"/>
  <c r="Q16" i="6"/>
  <c r="Q6" i="6"/>
  <c r="Q5" i="6"/>
  <c r="L32" i="4" l="1"/>
  <c r="I32" i="4"/>
  <c r="D34" i="6" l="1"/>
  <c r="M32" i="5" l="1"/>
  <c r="D18" i="2" l="1"/>
  <c r="D21" i="2" s="1"/>
  <c r="E18" i="2"/>
  <c r="E21" i="2" s="1"/>
  <c r="E21" i="5"/>
  <c r="E18" i="6"/>
  <c r="H19" i="4"/>
  <c r="I33" i="1"/>
  <c r="I22" i="2" s="1"/>
  <c r="P22" i="2"/>
  <c r="O33" i="1"/>
  <c r="N33" i="1"/>
  <c r="M33" i="1"/>
  <c r="M22" i="2" s="1"/>
  <c r="L33" i="1"/>
  <c r="L22" i="2" s="1"/>
  <c r="K33" i="1"/>
  <c r="J33" i="1"/>
  <c r="G33" i="1"/>
  <c r="G22" i="2" s="1"/>
  <c r="G23" i="2"/>
  <c r="G32" i="5"/>
  <c r="G18" i="6"/>
  <c r="G26" i="6"/>
  <c r="G34" i="6"/>
  <c r="E33" i="1"/>
  <c r="E22" i="2" s="1"/>
  <c r="D33" i="1"/>
  <c r="D22" i="2" s="1"/>
  <c r="C33" i="1"/>
  <c r="C22" i="2" s="1"/>
  <c r="C32" i="5"/>
  <c r="C33" i="5" s="1"/>
  <c r="C24" i="2" s="1"/>
  <c r="C18" i="6"/>
  <c r="P19" i="4"/>
  <c r="O19" i="4"/>
  <c r="N19" i="4"/>
  <c r="M19" i="4"/>
  <c r="L19" i="4"/>
  <c r="K19" i="4"/>
  <c r="J19" i="4"/>
  <c r="I19" i="4"/>
  <c r="G19" i="4"/>
  <c r="F19" i="4"/>
  <c r="E19" i="4"/>
  <c r="D19" i="4"/>
  <c r="C19" i="4"/>
  <c r="H26" i="6"/>
  <c r="H32" i="5"/>
  <c r="O21" i="2"/>
  <c r="N21" i="2"/>
  <c r="K21" i="2"/>
  <c r="J21" i="2"/>
  <c r="H18" i="2"/>
  <c r="G18" i="2"/>
  <c r="G21" i="2" s="1"/>
  <c r="F18" i="2"/>
  <c r="F21" i="2" s="1"/>
  <c r="O18" i="6"/>
  <c r="N18" i="6"/>
  <c r="M18" i="6"/>
  <c r="F26" i="6"/>
  <c r="P18" i="6"/>
  <c r="P34" i="6"/>
  <c r="M34" i="6"/>
  <c r="P18" i="2"/>
  <c r="P21" i="2" s="1"/>
  <c r="M18" i="2"/>
  <c r="M21" i="2" s="1"/>
  <c r="L18" i="2"/>
  <c r="L21" i="2" s="1"/>
  <c r="I18" i="2"/>
  <c r="I21" i="2" s="1"/>
  <c r="P21" i="5"/>
  <c r="M21" i="5"/>
  <c r="L21" i="5"/>
  <c r="L32" i="5"/>
  <c r="I21" i="5"/>
  <c r="G21" i="5"/>
  <c r="F21" i="5"/>
  <c r="C21" i="5"/>
  <c r="D21" i="5"/>
  <c r="F32" i="4"/>
  <c r="Q32" i="4"/>
  <c r="P32" i="5"/>
  <c r="M26" i="6"/>
  <c r="H21" i="5"/>
  <c r="D32" i="5"/>
  <c r="E32" i="5"/>
  <c r="F32" i="5"/>
  <c r="F24" i="2" s="1"/>
  <c r="I32" i="5"/>
  <c r="C18" i="2"/>
  <c r="C21" i="2"/>
  <c r="F34" i="6"/>
  <c r="P26" i="6"/>
  <c r="M32" i="4"/>
  <c r="P32" i="4"/>
  <c r="L18" i="6"/>
  <c r="L26" i="6"/>
  <c r="L34" i="6"/>
  <c r="I18" i="6"/>
  <c r="I26" i="6"/>
  <c r="I34" i="6"/>
  <c r="E32" i="4"/>
  <c r="D32" i="4"/>
  <c r="F18" i="6"/>
  <c r="E26" i="6"/>
  <c r="E34" i="6"/>
  <c r="D18" i="6"/>
  <c r="D26" i="6"/>
  <c r="C34" i="6"/>
  <c r="C26" i="6"/>
  <c r="C32" i="4"/>
  <c r="F33" i="1"/>
  <c r="F22" i="2" s="1"/>
  <c r="C33" i="4" l="1"/>
  <c r="C23" i="2" s="1"/>
  <c r="H21" i="2"/>
  <c r="M33" i="4"/>
  <c r="M23" i="2" s="1"/>
  <c r="H34" i="6"/>
  <c r="F33" i="4"/>
  <c r="F23" i="2" s="1"/>
  <c r="H23" i="2" s="1"/>
  <c r="I33" i="4"/>
  <c r="I23" i="2" s="1"/>
  <c r="L33" i="4"/>
  <c r="L23" i="2" s="1"/>
  <c r="G33" i="5"/>
  <c r="G35" i="6"/>
  <c r="G25" i="2" s="1"/>
  <c r="C35" i="6"/>
  <c r="C25" i="2" s="1"/>
  <c r="Q34" i="6"/>
  <c r="Q26" i="6"/>
  <c r="P33" i="5"/>
  <c r="P24" i="2" s="1"/>
  <c r="Q33" i="1"/>
  <c r="Q22" i="2"/>
  <c r="Q21" i="2"/>
  <c r="Q18" i="2"/>
  <c r="G24" i="2"/>
  <c r="H24" i="2" s="1"/>
  <c r="F33" i="5"/>
  <c r="L33" i="5"/>
  <c r="L24" i="2" s="1"/>
  <c r="L35" i="6"/>
  <c r="L25" i="2" s="1"/>
  <c r="H33" i="1"/>
  <c r="E33" i="4"/>
  <c r="E23" i="2" s="1"/>
  <c r="D33" i="4"/>
  <c r="D23" i="2" s="1"/>
  <c r="P33" i="4"/>
  <c r="P23" i="2" s="1"/>
  <c r="H32" i="4"/>
  <c r="H33" i="4" s="1"/>
  <c r="Q19" i="4"/>
  <c r="Q33" i="4" s="1"/>
  <c r="Q32" i="5"/>
  <c r="M33" i="5"/>
  <c r="M24" i="2" s="1"/>
  <c r="I33" i="5"/>
  <c r="I24" i="2" s="1"/>
  <c r="H33" i="5"/>
  <c r="E33" i="5"/>
  <c r="E24" i="2" s="1"/>
  <c r="D33" i="5"/>
  <c r="D24" i="2" s="1"/>
  <c r="Q21" i="5"/>
  <c r="F35" i="6"/>
  <c r="F25" i="2" s="1"/>
  <c r="D35" i="6"/>
  <c r="D25" i="2" s="1"/>
  <c r="I35" i="6"/>
  <c r="I25" i="2" s="1"/>
  <c r="E35" i="6"/>
  <c r="E25" i="2" s="1"/>
  <c r="M35" i="6"/>
  <c r="M25" i="2" s="1"/>
  <c r="P35" i="6"/>
  <c r="P25" i="2" s="1"/>
  <c r="H18" i="6"/>
  <c r="Q18" i="6"/>
  <c r="H22" i="2"/>
  <c r="C26" i="2" l="1"/>
  <c r="Q23" i="2"/>
  <c r="F26" i="2"/>
  <c r="G26" i="2"/>
  <c r="H35" i="6"/>
  <c r="Q35" i="6"/>
  <c r="Q33" i="5"/>
  <c r="P26" i="2"/>
  <c r="Q24" i="2"/>
  <c r="I26" i="2"/>
  <c r="L26" i="2"/>
  <c r="E26" i="2"/>
  <c r="D26" i="2"/>
  <c r="M26" i="2"/>
  <c r="H25" i="2"/>
  <c r="H26" i="2" s="1"/>
  <c r="Q25" i="2"/>
  <c r="Q26" i="2" l="1"/>
</calcChain>
</file>

<file path=xl/comments1.xml><?xml version="1.0" encoding="utf-8"?>
<comments xmlns="http://schemas.openxmlformats.org/spreadsheetml/2006/main">
  <authors>
    <author>Svetlana Sommer</author>
  </authors>
  <commentList>
    <comment ref="A20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</commentList>
</comments>
</file>

<file path=xl/comments2.xml><?xml version="1.0" encoding="utf-8"?>
<comments xmlns="http://schemas.openxmlformats.org/spreadsheetml/2006/main">
  <authors>
    <author>Svetlana Sommer</author>
  </authors>
  <commentList>
    <comment ref="A10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A11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A12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28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</commentList>
</comments>
</file>

<file path=xl/comments3.xml><?xml version="1.0" encoding="utf-8"?>
<comments xmlns="http://schemas.openxmlformats.org/spreadsheetml/2006/main">
  <authors>
    <author>Svetlana Sommer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Muffelwild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Muffelwild</t>
        </r>
      </text>
    </comment>
    <comment ref="A13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14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22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31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</commentList>
</comments>
</file>

<file path=xl/sharedStrings.xml><?xml version="1.0" encoding="utf-8"?>
<sst xmlns="http://schemas.openxmlformats.org/spreadsheetml/2006/main" count="473" uniqueCount="293">
  <si>
    <t>Revier</t>
  </si>
  <si>
    <t>ha</t>
  </si>
  <si>
    <t>Widder</t>
  </si>
  <si>
    <t>Schafe</t>
  </si>
  <si>
    <t>Sa.</t>
  </si>
  <si>
    <t>Abschussantrag</t>
  </si>
  <si>
    <t>Vorkommen Bödefeld - Siedlinghausen</t>
  </si>
  <si>
    <t>Summe</t>
  </si>
  <si>
    <t>Vorkommen Schmallenberg - Oberkirchen</t>
  </si>
  <si>
    <t>Summe Seite 4</t>
  </si>
  <si>
    <t>Vorkommen Brilon - Wald - Bontkirchen</t>
  </si>
  <si>
    <t>Vorkommen Brilon - Scharfenberg - Kallenhardt</t>
  </si>
  <si>
    <t>Vorkommen Alme</t>
  </si>
  <si>
    <t>GJB Radlinghausen</t>
  </si>
  <si>
    <t>Summe Seite 1</t>
  </si>
  <si>
    <t>Vorkommen Bruchhausen - Schellhorn - Brunskappel</t>
  </si>
  <si>
    <t>Vorkommen Hallenberg</t>
  </si>
  <si>
    <t>Summe Seite 2</t>
  </si>
  <si>
    <t>Vorkommen Glindfeld</t>
  </si>
  <si>
    <t>GJB Referinghausen</t>
  </si>
  <si>
    <t>Vorkommen Brunskappel - Winterberg</t>
  </si>
  <si>
    <t>GJB Brunskappel</t>
  </si>
  <si>
    <t>EJB/GJB Silbach</t>
  </si>
  <si>
    <t>Summe Seite 3</t>
  </si>
  <si>
    <t>Summe Seite 5</t>
  </si>
  <si>
    <t>Gesamtsumme</t>
  </si>
  <si>
    <t>Rev.-Nr.</t>
  </si>
  <si>
    <t>B0-05</t>
  </si>
  <si>
    <t>B1-04</t>
  </si>
  <si>
    <t>B1-19</t>
  </si>
  <si>
    <t>B1-20</t>
  </si>
  <si>
    <t>B1-05</t>
  </si>
  <si>
    <t>B1-32</t>
  </si>
  <si>
    <t>B1-36</t>
  </si>
  <si>
    <t>B1-10</t>
  </si>
  <si>
    <t>B1-16</t>
  </si>
  <si>
    <t>B1-17</t>
  </si>
  <si>
    <t>B1-28</t>
  </si>
  <si>
    <t>B2-02</t>
  </si>
  <si>
    <t>B1-24</t>
  </si>
  <si>
    <t>B1-18</t>
  </si>
  <si>
    <t>GJB Niederalme - Lünsebach</t>
  </si>
  <si>
    <t>B1-22</t>
  </si>
  <si>
    <t>B1-33</t>
  </si>
  <si>
    <t>GJB Madfeld - Bleiwäsche</t>
  </si>
  <si>
    <t>B1-35</t>
  </si>
  <si>
    <t>GJB Bruchhausen</t>
  </si>
  <si>
    <t>B2-09</t>
  </si>
  <si>
    <t>GJB Elleringhausen I</t>
  </si>
  <si>
    <t>B2-12</t>
  </si>
  <si>
    <t>B1-11</t>
  </si>
  <si>
    <t>B2-08</t>
  </si>
  <si>
    <t>B2-21</t>
  </si>
  <si>
    <t>EJB/GJB Niedersfeld - Sternrodt</t>
  </si>
  <si>
    <t>B4-15</t>
  </si>
  <si>
    <t>B2-23</t>
  </si>
  <si>
    <t>EJB/GJB Hildfeld</t>
  </si>
  <si>
    <t>B4-11</t>
  </si>
  <si>
    <t>B2-32</t>
  </si>
  <si>
    <t>B0-08</t>
  </si>
  <si>
    <t>GJB Titmaringhausen I</t>
  </si>
  <si>
    <t>B5-21</t>
  </si>
  <si>
    <t>GJB Titmaringhausen II</t>
  </si>
  <si>
    <t>B5-22</t>
  </si>
  <si>
    <t>B5-23</t>
  </si>
  <si>
    <t>GJB Küstelberg</t>
  </si>
  <si>
    <t>B5-26</t>
  </si>
  <si>
    <t>GJB Düdinghausen II</t>
  </si>
  <si>
    <t>B5-24</t>
  </si>
  <si>
    <t>EJB/GJB Züschen- Homberg</t>
  </si>
  <si>
    <t>B4-23</t>
  </si>
  <si>
    <t>B4-32</t>
  </si>
  <si>
    <t>B4-33</t>
  </si>
  <si>
    <t>EJB Hallenberg VI -    Bäche</t>
  </si>
  <si>
    <t>B4-34</t>
  </si>
  <si>
    <t>B4-35</t>
  </si>
  <si>
    <t>EJB/GJB Liesen</t>
  </si>
  <si>
    <t>B4-12</t>
  </si>
  <si>
    <t>GJB Hallenberg III -Winterseite</t>
  </si>
  <si>
    <t>B4-08</t>
  </si>
  <si>
    <t>B0-10</t>
  </si>
  <si>
    <t>B4-41</t>
  </si>
  <si>
    <t>B5-01</t>
  </si>
  <si>
    <t>B5-04</t>
  </si>
  <si>
    <t>GJB Deifeld - Süd</t>
  </si>
  <si>
    <t>B5-19</t>
  </si>
  <si>
    <t>B5-28</t>
  </si>
  <si>
    <t>EJB Mark Glindfeld</t>
  </si>
  <si>
    <t>B5-08</t>
  </si>
  <si>
    <t>B5-09</t>
  </si>
  <si>
    <t>B5-11</t>
  </si>
  <si>
    <t>B2-24</t>
  </si>
  <si>
    <t>B2-30</t>
  </si>
  <si>
    <t>B2-11</t>
  </si>
  <si>
    <t>B2-10</t>
  </si>
  <si>
    <t>EJB/GJB Niedersfeld - Nordhelle</t>
  </si>
  <si>
    <t>B4-13</t>
  </si>
  <si>
    <t>EJB/GJB Niedersfeld - Kahlenberg</t>
  </si>
  <si>
    <t>B4-14</t>
  </si>
  <si>
    <t>B4-17</t>
  </si>
  <si>
    <t>B4-38</t>
  </si>
  <si>
    <t>B4-47</t>
  </si>
  <si>
    <t>B4-22</t>
  </si>
  <si>
    <t>M5-01</t>
  </si>
  <si>
    <t>M5-37</t>
  </si>
  <si>
    <t>EJB Bödefeld -                            Freiheit I - Hunau</t>
  </si>
  <si>
    <t>GJB Bödefeld -     Freiheit I - Kreuzberg</t>
  </si>
  <si>
    <t>M5-02</t>
  </si>
  <si>
    <t>M5-03</t>
  </si>
  <si>
    <t>EJB Gilsbach -                         Osterwald</t>
  </si>
  <si>
    <t>M5-04</t>
  </si>
  <si>
    <t>GJB Osterwald -                     Rimberg</t>
  </si>
  <si>
    <t>M5-12</t>
  </si>
  <si>
    <t>M6-21</t>
  </si>
  <si>
    <t>M0-01</t>
  </si>
  <si>
    <t>M0-06</t>
  </si>
  <si>
    <t>M0-02</t>
  </si>
  <si>
    <t>M0-04</t>
  </si>
  <si>
    <t>B0-14</t>
  </si>
  <si>
    <t>GJB Siedlinghausen II -    Hömberg</t>
  </si>
  <si>
    <t>B4-39</t>
  </si>
  <si>
    <t>B4-29</t>
  </si>
  <si>
    <t>B4-20</t>
  </si>
  <si>
    <t>M6-01</t>
  </si>
  <si>
    <t xml:space="preserve">GJB Oberkirchen - Almert </t>
  </si>
  <si>
    <t>M6-08</t>
  </si>
  <si>
    <t>M6-09</t>
  </si>
  <si>
    <t>M6-12</t>
  </si>
  <si>
    <t>M6-13</t>
  </si>
  <si>
    <t>GJB Fleckenberg I - Jagdhaus</t>
  </si>
  <si>
    <t>M6-02</t>
  </si>
  <si>
    <t>M0-07</t>
  </si>
  <si>
    <t>M0-05</t>
  </si>
  <si>
    <t>M0-03</t>
  </si>
  <si>
    <t>M5-40</t>
  </si>
  <si>
    <t>M5-07</t>
  </si>
  <si>
    <t>A4-03</t>
  </si>
  <si>
    <t>B5-20</t>
  </si>
  <si>
    <t>M5-38</t>
  </si>
  <si>
    <t>B1-03</t>
  </si>
  <si>
    <t>B1-31</t>
  </si>
  <si>
    <t>EJB Züschen-Bächekopf</t>
  </si>
  <si>
    <t>B4-51</t>
  </si>
  <si>
    <t>EJB Hunau -                FA Oberes Sauerland</t>
  </si>
  <si>
    <t>EJB Osterwald -                          FA Oberes Sauerland</t>
  </si>
  <si>
    <t>EJB Rehsiepen -            FA Oberes Sauerland</t>
  </si>
  <si>
    <t>EJB Schanze -               FA Oberes Sauerland</t>
  </si>
  <si>
    <t>EJB Mark Alzlar -           Langeln</t>
  </si>
  <si>
    <t>Widder/-lämmer</t>
  </si>
  <si>
    <t>EJB/GJB Haarfeld   Winterberg</t>
  </si>
  <si>
    <t>EJB Merleheim - Ost Markenverband</t>
  </si>
  <si>
    <t>EJB v. Fürstenberg    Schanze</t>
  </si>
  <si>
    <t>EJB v. Fürstenberg Bruchhausen</t>
  </si>
  <si>
    <t>GJB Wiemeringhausen-Öhrenstein</t>
  </si>
  <si>
    <t>GJB Wiemeringhausen - Beidneck</t>
  </si>
  <si>
    <t>EJB Hardeck Bruchhausen</t>
  </si>
  <si>
    <t>GJB Medebach I -  Weddel</t>
  </si>
  <si>
    <t>EJB Wernsdorf   Markenverband</t>
  </si>
  <si>
    <t>EJB/GJB  Schmallenberg I - Wald</t>
  </si>
  <si>
    <t>EJB von Fürstenberg             Siedlinghausen</t>
  </si>
  <si>
    <t>GJB Bödefeld - Freiheit III- Habichtsscheid</t>
  </si>
  <si>
    <t>EJB Bödefeld - Freiheit II - Hastenberg-Nord</t>
  </si>
  <si>
    <t>EJB Feldmann-Schütte Oberkirchen</t>
  </si>
  <si>
    <t>GJB Nuttlar - Grimmlinghausen</t>
  </si>
  <si>
    <t>M2-03</t>
  </si>
  <si>
    <t>EJB Bödefeld - Freiheit III - Brunholz</t>
  </si>
  <si>
    <t>EJB Hundertmark   Wulwesort</t>
  </si>
  <si>
    <t>M6-03</t>
  </si>
  <si>
    <t>M6-05</t>
  </si>
  <si>
    <t>GJB Deifeld - Nord</t>
  </si>
  <si>
    <t>EJB Henkmannskopf    FA Oberes Sauerland</t>
  </si>
  <si>
    <t>EJB Glindfeld                 FA Oberes Sauerland</t>
  </si>
  <si>
    <t>Widder/-         lämmer</t>
  </si>
  <si>
    <t>EJB von Papen       Antfeld</t>
  </si>
  <si>
    <t>Schafe/-  lämmer</t>
  </si>
  <si>
    <t>Schafe/-lämmer</t>
  </si>
  <si>
    <t>EJB Becker          Hoppecke</t>
  </si>
  <si>
    <t>EJB Hoher Eimberg     Stadt Brilon</t>
  </si>
  <si>
    <t>Widder/-   lämmer</t>
  </si>
  <si>
    <t>EJB von Spee               Alme</t>
  </si>
  <si>
    <t>Schafe/- lämmer</t>
  </si>
  <si>
    <t>Widder/- lämmer</t>
  </si>
  <si>
    <t>EJB Hillekopf                   FA Oberes Sauerland</t>
  </si>
  <si>
    <t>EJB Rehsiepen - Winterseite</t>
  </si>
  <si>
    <t>Vorjahres-   abschuss</t>
  </si>
  <si>
    <t>EJB Heller                Glindfeld</t>
  </si>
  <si>
    <t>EJB Forstinteressenten Wiemeringhausen</t>
  </si>
  <si>
    <t>GJB Wiemeringhausen  Sperrenberg</t>
  </si>
  <si>
    <t>EJB Brunskappel Ruhrverband</t>
  </si>
  <si>
    <t>EJB/GJB Siedlinghausen  Röbbeken</t>
  </si>
  <si>
    <t>EJB Jacobs       Obersorpe</t>
  </si>
  <si>
    <t>EJB Gilsbach              Vorwald</t>
  </si>
  <si>
    <t>für</t>
  </si>
  <si>
    <t>Muffelwild</t>
  </si>
  <si>
    <t>Jagdjahr :</t>
  </si>
  <si>
    <t>EJB Ante 
Winterberg</t>
  </si>
  <si>
    <t>M6-50</t>
  </si>
  <si>
    <t>EJB Vossen            Titelberg</t>
  </si>
  <si>
    <t>EJB Cordes     
Hoppecke</t>
  </si>
  <si>
    <t>EJB Hammerkopf     
Stadt Brilon</t>
  </si>
  <si>
    <t>EJB Vogt       
Oberkirchen</t>
  </si>
  <si>
    <t>EJB Brascheid -         
FA Oberes Sauerland</t>
  </si>
  <si>
    <t>EJB Escheid -              
FA Oberes Sauerland</t>
  </si>
  <si>
    <t>EJB Schellhorn I   
Stadt Brilon</t>
  </si>
  <si>
    <t>EJB/GJB Bontkirchen</t>
  </si>
  <si>
    <t>EJB Dreis III - Hoher Altar, Stadt Brilon</t>
  </si>
  <si>
    <t>EJB Dreis I - Bauernschütt, Stadt Bril.</t>
  </si>
  <si>
    <t>EJB Dreis II - Bremecke 
Stadt Brilon</t>
  </si>
  <si>
    <t>EJB Altenbüren
Stadt Brilon</t>
  </si>
  <si>
    <t>EJB Wünnenbecke-Wald, Stadt Brilon</t>
  </si>
  <si>
    <t>EJB Oberwald-Wald
Stadt Brilon</t>
  </si>
  <si>
    <t>EJB Scharfenberg-Wald
Stadt Brilon</t>
  </si>
  <si>
    <t>GJB Niederalme - Mesternholz</t>
  </si>
  <si>
    <t>EJB von Ketteler-Boeselager, Höllingh.</t>
  </si>
  <si>
    <t>GJB Oberschledorn II</t>
  </si>
  <si>
    <t>EJB Schneider                  Hallenberg</t>
  </si>
  <si>
    <t>B4-30</t>
  </si>
  <si>
    <t>Mindestabschussplan</t>
  </si>
  <si>
    <t>Mindestfreigabe</t>
  </si>
  <si>
    <t>GJB Altenfeld</t>
  </si>
  <si>
    <t>EJB Bremberg - Stadt Winterberg</t>
  </si>
  <si>
    <t>B4-24</t>
  </si>
  <si>
    <t>B4-01</t>
  </si>
  <si>
    <t>EJB/GJB Altastenberg</t>
  </si>
  <si>
    <t>M6-15</t>
  </si>
  <si>
    <t>GJB Nordenau</t>
  </si>
  <si>
    <t>GJB Elleringhausen II</t>
  </si>
  <si>
    <t>B2-13</t>
  </si>
  <si>
    <t>EJB von Fürstenberg - Nonnenberg</t>
  </si>
  <si>
    <t>M5-11</t>
  </si>
  <si>
    <t>GJB Lenne</t>
  </si>
  <si>
    <t>M6-44</t>
  </si>
  <si>
    <t>GJB Oberkirchen II Vorwald</t>
  </si>
  <si>
    <t>M6-10</t>
  </si>
  <si>
    <t>EJB Schlossberg FA Oberes Sauerland</t>
  </si>
  <si>
    <t>B0-12</t>
  </si>
  <si>
    <t>GJB Elkeringhausen-Eichseite</t>
  </si>
  <si>
    <t>B4-27</t>
  </si>
  <si>
    <t>B5-18</t>
  </si>
  <si>
    <t>GJB Oberschledorn I</t>
  </si>
  <si>
    <t>EJB Bödefeld - Freiheit II - Hastenberg-Süd</t>
  </si>
  <si>
    <t>M5-34</t>
  </si>
  <si>
    <t>GJB Bödefeld Land - I Westernbödefeld</t>
  </si>
  <si>
    <t>EJB Richart-Willmes</t>
  </si>
  <si>
    <t>B4-36</t>
  </si>
  <si>
    <t>EJB Merleheim-West, Markenverband</t>
  </si>
  <si>
    <t>EJB Renau, Stadt Winterberg</t>
  </si>
  <si>
    <t>B1-41</t>
  </si>
  <si>
    <t>GJB Messinghausen/ Hoppecke I</t>
  </si>
  <si>
    <t>B4-19</t>
  </si>
  <si>
    <t>M6-19</t>
  </si>
  <si>
    <t>EJB van Bürck Esenbeck</t>
  </si>
  <si>
    <t>B1-45</t>
  </si>
  <si>
    <t>EJB Krake/Hoppeckew., Stadt Brilon</t>
  </si>
  <si>
    <t>B1-46</t>
  </si>
  <si>
    <t>EJB Kreuz Habuche, Stadt Brilon</t>
  </si>
  <si>
    <t>M6-11</t>
  </si>
  <si>
    <t>GJB Westfeld I</t>
  </si>
  <si>
    <t>GJB Messinghausen/ Hoppecke II</t>
  </si>
  <si>
    <t>GJB Messinghausen/ Hoppecke III</t>
  </si>
  <si>
    <t>B1-42</t>
  </si>
  <si>
    <t>B1-43</t>
  </si>
  <si>
    <t>GJB Rösenbeck-Madfeld</t>
  </si>
  <si>
    <t>B1-39</t>
  </si>
  <si>
    <t>2020/2021</t>
  </si>
  <si>
    <r>
      <t xml:space="preserve">EJB Siedlinghausen -  </t>
    </r>
    <r>
      <rPr>
        <sz val="7"/>
        <rFont val="Arial"/>
        <family val="2"/>
      </rPr>
      <t xml:space="preserve">           </t>
    </r>
    <r>
      <rPr>
        <sz val="8"/>
        <rFont val="Arial"/>
        <family val="2"/>
      </rPr>
      <t>FA Oberes Sauerland</t>
    </r>
  </si>
  <si>
    <r>
      <t>EJB Hallenberg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VII -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Ziegenhelle</t>
    </r>
  </si>
  <si>
    <r>
      <t>EJB/GJB Hallenberg</t>
    </r>
    <r>
      <rPr>
        <sz val="7"/>
        <rFont val="Arial"/>
        <family val="2"/>
      </rPr>
      <t xml:space="preserve"> V -</t>
    </r>
    <r>
      <rPr>
        <sz val="8"/>
        <rFont val="Arial"/>
        <family val="2"/>
      </rPr>
      <t xml:space="preserve"> Brunshelle</t>
    </r>
  </si>
  <si>
    <r>
      <t>EJB/GJB Hallenberg</t>
    </r>
    <r>
      <rPr>
        <sz val="7"/>
        <rFont val="Arial"/>
        <family val="2"/>
      </rPr>
      <t xml:space="preserve"> IV -</t>
    </r>
    <r>
      <rPr>
        <sz val="8"/>
        <rFont val="Arial"/>
        <family val="2"/>
      </rPr>
      <t xml:space="preserve"> Heide</t>
    </r>
  </si>
  <si>
    <t>WW</t>
  </si>
  <si>
    <t>keine Angaben</t>
  </si>
  <si>
    <t>kein Vorkommen</t>
  </si>
  <si>
    <t>Gruppe</t>
  </si>
  <si>
    <t>-</t>
  </si>
  <si>
    <t>keine Angabe</t>
  </si>
  <si>
    <t>kein Antrag, keine Freigabe</t>
  </si>
  <si>
    <t>wenn kein Antrag, keine Freigabe</t>
  </si>
  <si>
    <t>EJB Ante, Siedlinghausen</t>
  </si>
  <si>
    <t>B4-52</t>
  </si>
  <si>
    <t>EJB Mark Langeln</t>
  </si>
  <si>
    <t>B5-30</t>
  </si>
  <si>
    <t>Abschussplan für Muffelwild 2023/2024
- Hochsauerlandkreis -
Seite 4</t>
  </si>
  <si>
    <t>Abschussplan für Muffelwild 2023/2024
- Hochsauerlandkreis -
Seite 5</t>
  </si>
  <si>
    <t>Abschussplan für Muffelwild 2023/2024
- Hochsauerlandkreis -
Seite 3</t>
  </si>
  <si>
    <t>Abschussplan für Muffelwild 2023/2024
- Hochsauerlandkreis -
Seite 1</t>
  </si>
  <si>
    <t>Wildbestand am 01.04.2023</t>
  </si>
  <si>
    <t>Gruppe (B0-05)</t>
  </si>
  <si>
    <t>Gruppe (B4-32)</t>
  </si>
  <si>
    <t>Gruppe (B0-10)</t>
  </si>
  <si>
    <t xml:space="preserve">Gruppe </t>
  </si>
  <si>
    <t>Gruppe (B2-32)</t>
  </si>
  <si>
    <t>Abschussplan für Muffelwild 2023/2024
- Hochsauerlandkreis -
Seite 2</t>
  </si>
  <si>
    <t>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</si>
</sst>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/>
    <xf numFmtId="0" fontId="9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9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2" fillId="0" borderId="32" xfId="0" applyFont="1" applyBorder="1" applyAlignment="1">
      <alignment wrapText="1"/>
    </xf>
    <xf numFmtId="0" fontId="2" fillId="0" borderId="32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/>
    <xf numFmtId="0" fontId="3" fillId="2" borderId="3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0" xfId="0" applyFont="1" applyBorder="1"/>
    <xf numFmtId="0" fontId="3" fillId="0" borderId="33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2" borderId="3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16" fontId="3" fillId="0" borderId="19" xfId="0" applyNumberFormat="1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26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64" xfId="0" applyFont="1" applyBorder="1" applyAlignment="1">
      <alignment horizontal="center"/>
    </xf>
    <xf numFmtId="0" fontId="3" fillId="3" borderId="30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45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3" fillId="0" borderId="31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0" borderId="10" xfId="0" quotePrefix="1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75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3" fillId="0" borderId="11" xfId="0" applyFont="1" applyFill="1" applyBorder="1" applyAlignment="1"/>
    <xf numFmtId="0" fontId="2" fillId="0" borderId="28" xfId="0" applyFont="1" applyBorder="1" applyAlignment="1">
      <alignment horizontal="center"/>
    </xf>
    <xf numFmtId="0" fontId="3" fillId="0" borderId="9" xfId="0" applyFont="1" applyFill="1" applyBorder="1" applyAlignment="1"/>
    <xf numFmtId="0" fontId="3" fillId="0" borderId="66" xfId="0" applyFont="1" applyFill="1" applyBorder="1" applyAlignment="1">
      <alignment horizontal="center"/>
    </xf>
    <xf numFmtId="0" fontId="3" fillId="0" borderId="64" xfId="0" applyFont="1" applyFill="1" applyBorder="1" applyAlignment="1"/>
    <xf numFmtId="0" fontId="3" fillId="0" borderId="33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33" xfId="0" applyFont="1" applyFill="1" applyBorder="1" applyAlignment="1"/>
    <xf numFmtId="0" fontId="3" fillId="0" borderId="84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86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10" xfId="0" applyFont="1" applyBorder="1" applyAlignment="1"/>
    <xf numFmtId="0" fontId="3" fillId="0" borderId="67" xfId="0" applyFont="1" applyBorder="1" applyAlignment="1">
      <alignment horizontal="center"/>
    </xf>
    <xf numFmtId="0" fontId="3" fillId="0" borderId="65" xfId="0" applyFont="1" applyBorder="1" applyAlignment="1"/>
    <xf numFmtId="0" fontId="3" fillId="0" borderId="66" xfId="0" applyFont="1" applyBorder="1" applyAlignment="1"/>
    <xf numFmtId="0" fontId="3" fillId="0" borderId="33" xfId="0" applyFont="1" applyBorder="1" applyAlignment="1"/>
    <xf numFmtId="0" fontId="0" fillId="0" borderId="10" xfId="0" applyBorder="1" applyAlignment="1"/>
    <xf numFmtId="0" fontId="3" fillId="2" borderId="45" xfId="0" applyFont="1" applyFill="1" applyBorder="1" applyAlignment="1">
      <alignment vertical="center" wrapText="1"/>
    </xf>
    <xf numFmtId="0" fontId="3" fillId="2" borderId="85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3" fillId="2" borderId="9" xfId="0" applyFont="1" applyFill="1" applyBorder="1" applyAlignment="1">
      <alignment vertical="center" wrapText="1"/>
    </xf>
    <xf numFmtId="0" fontId="2" fillId="0" borderId="78" xfId="0" applyFont="1" applyBorder="1" applyAlignment="1">
      <alignment horizontal="center" wrapText="1"/>
    </xf>
    <xf numFmtId="0" fontId="2" fillId="0" borderId="90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2" fillId="0" borderId="92" xfId="0" applyFont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/>
    </xf>
    <xf numFmtId="0" fontId="3" fillId="0" borderId="26" xfId="0" quotePrefix="1" applyFont="1" applyBorder="1" applyAlignment="1">
      <alignment horizontal="center" wrapText="1"/>
    </xf>
    <xf numFmtId="0" fontId="5" fillId="0" borderId="81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63" xfId="0" applyFont="1" applyBorder="1" applyAlignment="1">
      <alignment horizontal="center" wrapText="1"/>
    </xf>
    <xf numFmtId="0" fontId="2" fillId="0" borderId="9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0" fillId="0" borderId="66" xfId="0" applyBorder="1" applyAlignment="1">
      <alignment horizontal="center"/>
    </xf>
    <xf numFmtId="0" fontId="3" fillId="3" borderId="37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7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 wrapText="1"/>
    </xf>
    <xf numFmtId="0" fontId="3" fillId="2" borderId="66" xfId="0" applyFont="1" applyFill="1" applyBorder="1" applyAlignment="1">
      <alignment horizontal="center" wrapText="1"/>
    </xf>
    <xf numFmtId="0" fontId="3" fillId="2" borderId="33" xfId="0" quotePrefix="1" applyFont="1" applyFill="1" applyBorder="1" applyAlignment="1">
      <alignment horizontal="center" wrapText="1"/>
    </xf>
    <xf numFmtId="0" fontId="3" fillId="2" borderId="9" xfId="0" quotePrefix="1" applyFont="1" applyFill="1" applyBorder="1" applyAlignment="1">
      <alignment horizontal="center" wrapText="1"/>
    </xf>
    <xf numFmtId="0" fontId="3" fillId="2" borderId="33" xfId="0" quotePrefix="1" applyFont="1" applyFill="1" applyBorder="1" applyAlignment="1">
      <alignment horizontal="center" vertical="center"/>
    </xf>
    <xf numFmtId="0" fontId="3" fillId="2" borderId="9" xfId="0" quotePrefix="1" applyFont="1" applyFill="1" applyBorder="1" applyAlignment="1">
      <alignment horizontal="center" vertical="center"/>
    </xf>
    <xf numFmtId="0" fontId="3" fillId="2" borderId="64" xfId="0" quotePrefix="1" applyFont="1" applyFill="1" applyBorder="1" applyAlignment="1">
      <alignment horizontal="center" vertical="center"/>
    </xf>
    <xf numFmtId="0" fontId="3" fillId="0" borderId="26" xfId="0" quotePrefix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2" borderId="76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84" xfId="0" quotePrefix="1" applyFont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76" xfId="0" applyFont="1" applyBorder="1" applyAlignment="1">
      <alignment horizontal="center"/>
    </xf>
    <xf numFmtId="0" fontId="0" fillId="0" borderId="0" xfId="0" applyAlignment="1"/>
    <xf numFmtId="0" fontId="3" fillId="0" borderId="25" xfId="0" quotePrefix="1" applyFont="1" applyBorder="1" applyAlignment="1">
      <alignment horizontal="center" wrapText="1"/>
    </xf>
    <xf numFmtId="0" fontId="3" fillId="0" borderId="21" xfId="0" quotePrefix="1" applyFont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3" fillId="0" borderId="64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33" xfId="0" quotePrefix="1" applyFont="1" applyFill="1" applyBorder="1" applyAlignment="1">
      <alignment horizontal="center" vertical="center"/>
    </xf>
    <xf numFmtId="0" fontId="3" fillId="3" borderId="64" xfId="0" quotePrefix="1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42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94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96" xfId="0" applyFont="1" applyFill="1" applyBorder="1" applyAlignment="1">
      <alignment vertical="center" wrapText="1"/>
    </xf>
    <xf numFmtId="0" fontId="3" fillId="2" borderId="78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5" borderId="3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top" wrapText="1"/>
    </xf>
    <xf numFmtId="0" fontId="3" fillId="2" borderId="26" xfId="0" applyFont="1" applyFill="1" applyBorder="1" applyAlignment="1"/>
    <xf numFmtId="0" fontId="3" fillId="2" borderId="47" xfId="0" applyFont="1" applyFill="1" applyBorder="1" applyAlignment="1"/>
    <xf numFmtId="0" fontId="3" fillId="2" borderId="19" xfId="0" applyFont="1" applyFill="1" applyBorder="1" applyAlignment="1"/>
    <xf numFmtId="0" fontId="3" fillId="2" borderId="19" xfId="0" applyFont="1" applyFill="1" applyBorder="1" applyAlignment="1">
      <alignment horizont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7" fillId="0" borderId="0" xfId="0" applyFont="1" applyBorder="1"/>
    <xf numFmtId="0" fontId="3" fillId="0" borderId="7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left" wrapText="1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8" fillId="0" borderId="3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7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3" xfId="0" quotePrefix="1" applyFont="1" applyFill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84" xfId="0" applyNumberFormat="1" applyFont="1" applyBorder="1" applyAlignment="1">
      <alignment horizontal="center"/>
    </xf>
    <xf numFmtId="0" fontId="3" fillId="0" borderId="67" xfId="0" quotePrefix="1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8" fillId="0" borderId="5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74" xfId="0" applyFont="1" applyBorder="1" applyAlignment="1">
      <alignment horizontal="left" wrapText="1"/>
    </xf>
    <xf numFmtId="0" fontId="8" fillId="0" borderId="87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0" fillId="0" borderId="49" xfId="0" applyBorder="1"/>
    <xf numFmtId="0" fontId="0" fillId="0" borderId="14" xfId="0" applyBorder="1"/>
    <xf numFmtId="0" fontId="0" fillId="0" borderId="84" xfId="0" applyBorder="1"/>
    <xf numFmtId="0" fontId="0" fillId="0" borderId="84" xfId="0" applyFill="1" applyBorder="1"/>
    <xf numFmtId="0" fontId="0" fillId="0" borderId="9" xfId="0" applyFill="1" applyBorder="1"/>
    <xf numFmtId="0" fontId="0" fillId="0" borderId="61" xfId="0" applyBorder="1"/>
    <xf numFmtId="0" fontId="0" fillId="0" borderId="62" xfId="0" applyBorder="1"/>
    <xf numFmtId="0" fontId="3" fillId="0" borderId="2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9" xfId="0" applyBorder="1"/>
    <xf numFmtId="0" fontId="3" fillId="2" borderId="2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69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2" borderId="3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46" xfId="0" applyBorder="1"/>
    <xf numFmtId="0" fontId="0" fillId="0" borderId="41" xfId="0" applyBorder="1"/>
    <xf numFmtId="0" fontId="8" fillId="0" borderId="2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33" xfId="0" quotePrefix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89" xfId="0" applyFont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9" xfId="0" applyBorder="1" applyAlignment="1"/>
    <xf numFmtId="0" fontId="3" fillId="2" borderId="2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0" borderId="47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3" fillId="0" borderId="67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" borderId="2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42" xfId="0" applyFont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RowColHeaders="0" zoomScaleNormal="100" workbookViewId="0">
      <selection activeCell="D14" sqref="D14"/>
    </sheetView>
  </sheetViews>
  <sheetFormatPr baseColWidth="10" defaultRowHeight="13.2" x14ac:dyDescent="0.25"/>
  <cols>
    <col min="4" max="4" width="12.5546875" customWidth="1"/>
  </cols>
  <sheetData>
    <row r="1" spans="1:7" ht="27.6" x14ac:dyDescent="0.45">
      <c r="A1" s="397" t="s">
        <v>217</v>
      </c>
      <c r="B1" s="397"/>
      <c r="C1" s="397"/>
      <c r="D1" s="397"/>
      <c r="E1" s="397"/>
      <c r="F1" s="397"/>
      <c r="G1" s="397"/>
    </row>
    <row r="2" spans="1:7" ht="22.8" x14ac:dyDescent="0.4">
      <c r="A2" s="398" t="s">
        <v>192</v>
      </c>
      <c r="B2" s="398"/>
      <c r="C2" s="398"/>
      <c r="D2" s="398"/>
      <c r="E2" s="398"/>
      <c r="F2" s="398"/>
      <c r="G2" s="398"/>
    </row>
    <row r="3" spans="1:7" ht="27.6" x14ac:dyDescent="0.45">
      <c r="A3" s="397" t="s">
        <v>193</v>
      </c>
      <c r="B3" s="397"/>
      <c r="C3" s="397"/>
      <c r="D3" s="397"/>
      <c r="E3" s="397"/>
      <c r="F3" s="397"/>
      <c r="G3" s="397"/>
    </row>
    <row r="6" spans="1:7" ht="20.399999999999999" x14ac:dyDescent="0.35">
      <c r="A6" s="399" t="s">
        <v>194</v>
      </c>
      <c r="B6" s="399"/>
      <c r="D6" s="72" t="s">
        <v>264</v>
      </c>
    </row>
  </sheetData>
  <mergeCells count="4">
    <mergeCell ref="A1:G1"/>
    <mergeCell ref="A2:G2"/>
    <mergeCell ref="A3:G3"/>
    <mergeCell ref="A6:B6"/>
  </mergeCells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41"/>
  <sheetViews>
    <sheetView zoomScale="130" zoomScaleNormal="130" workbookViewId="0">
      <pane ySplit="3" topLeftCell="A19" activePane="bottomLeft" state="frozen"/>
      <selection pane="bottomLeft" activeCell="S13" sqref="S13"/>
    </sheetView>
  </sheetViews>
  <sheetFormatPr baseColWidth="10" defaultRowHeight="13.2" x14ac:dyDescent="0.25"/>
  <cols>
    <col min="1" max="1" width="17.44140625" customWidth="1"/>
    <col min="2" max="3" width="5.88671875" customWidth="1"/>
    <col min="4" max="5" width="7.33203125" customWidth="1"/>
    <col min="6" max="7" width="5.88671875" customWidth="1"/>
    <col min="8" max="8" width="4.6640625" customWidth="1"/>
    <col min="9" max="10" width="3.44140625" customWidth="1"/>
    <col min="11" max="11" width="1.88671875" customWidth="1"/>
    <col min="12" max="12" width="7.33203125" customWidth="1"/>
    <col min="13" max="13" width="3.33203125" customWidth="1"/>
    <col min="14" max="14" width="3.44140625" customWidth="1"/>
    <col min="15" max="15" width="1.88671875" customWidth="1"/>
    <col min="16" max="16" width="7.33203125" customWidth="1"/>
    <col min="17" max="17" width="4.6640625" customWidth="1"/>
    <col min="18" max="18" width="11.33203125" bestFit="1" customWidth="1"/>
  </cols>
  <sheetData>
    <row r="1" spans="1:20" s="7" customFormat="1" ht="64.5" customHeight="1" thickBot="1" x14ac:dyDescent="0.35">
      <c r="A1" s="453" t="s">
        <v>284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</row>
    <row r="2" spans="1:20" s="6" customFormat="1" ht="24" customHeight="1" x14ac:dyDescent="0.25">
      <c r="A2" s="97" t="s">
        <v>0</v>
      </c>
      <c r="B2" s="98" t="s">
        <v>26</v>
      </c>
      <c r="C2" s="99" t="s">
        <v>1</v>
      </c>
      <c r="D2" s="454" t="s">
        <v>184</v>
      </c>
      <c r="E2" s="455"/>
      <c r="F2" s="454" t="s">
        <v>285</v>
      </c>
      <c r="G2" s="456"/>
      <c r="H2" s="455"/>
      <c r="I2" s="457" t="s">
        <v>5</v>
      </c>
      <c r="J2" s="458"/>
      <c r="K2" s="458"/>
      <c r="L2" s="459"/>
      <c r="M2" s="460" t="s">
        <v>218</v>
      </c>
      <c r="N2" s="458"/>
      <c r="O2" s="458"/>
      <c r="P2" s="458"/>
      <c r="Q2" s="459"/>
    </row>
    <row r="3" spans="1:20" s="6" customFormat="1" ht="27" customHeight="1" x14ac:dyDescent="0.2">
      <c r="A3" s="59"/>
      <c r="B3" s="37"/>
      <c r="C3" s="1"/>
      <c r="D3" s="47" t="s">
        <v>178</v>
      </c>
      <c r="E3" s="33" t="s">
        <v>175</v>
      </c>
      <c r="F3" s="14" t="s">
        <v>2</v>
      </c>
      <c r="G3" s="16" t="s">
        <v>3</v>
      </c>
      <c r="H3" s="2" t="s">
        <v>4</v>
      </c>
      <c r="I3" s="440" t="s">
        <v>172</v>
      </c>
      <c r="J3" s="441"/>
      <c r="K3" s="442"/>
      <c r="L3" s="33" t="s">
        <v>174</v>
      </c>
      <c r="M3" s="440" t="s">
        <v>148</v>
      </c>
      <c r="N3" s="441"/>
      <c r="O3" s="442"/>
      <c r="P3" s="57" t="s">
        <v>175</v>
      </c>
      <c r="Q3" s="58" t="s">
        <v>4</v>
      </c>
    </row>
    <row r="4" spans="1:20" s="9" customFormat="1" ht="14.4" thickBot="1" x14ac:dyDescent="0.3">
      <c r="A4" s="447" t="s">
        <v>10</v>
      </c>
      <c r="B4" s="448"/>
      <c r="C4" s="448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</row>
    <row r="5" spans="1:20" ht="23.25" customHeight="1" x14ac:dyDescent="0.25">
      <c r="A5" s="108" t="s">
        <v>206</v>
      </c>
      <c r="B5" s="41" t="s">
        <v>139</v>
      </c>
      <c r="C5" s="141">
        <v>202</v>
      </c>
      <c r="D5" s="161">
        <v>5</v>
      </c>
      <c r="E5" s="162">
        <v>18</v>
      </c>
      <c r="F5" s="206">
        <v>11</v>
      </c>
      <c r="G5" s="205">
        <v>16</v>
      </c>
      <c r="H5" s="208">
        <v>27</v>
      </c>
      <c r="I5" s="443">
        <v>5</v>
      </c>
      <c r="J5" s="444"/>
      <c r="K5" s="444"/>
      <c r="L5" s="162">
        <v>11</v>
      </c>
      <c r="M5" s="451">
        <v>5</v>
      </c>
      <c r="N5" s="452"/>
      <c r="O5" s="452"/>
      <c r="P5" s="313">
        <v>11</v>
      </c>
      <c r="Q5" s="162">
        <f>M5+P5</f>
        <v>16</v>
      </c>
    </row>
    <row r="6" spans="1:20" ht="23.25" customHeight="1" x14ac:dyDescent="0.25">
      <c r="A6" s="108" t="s">
        <v>207</v>
      </c>
      <c r="B6" s="41" t="s">
        <v>28</v>
      </c>
      <c r="C6" s="141">
        <v>220</v>
      </c>
      <c r="D6" s="66">
        <v>2</v>
      </c>
      <c r="E6" s="24">
        <v>15</v>
      </c>
      <c r="F6" s="142">
        <v>10</v>
      </c>
      <c r="G6" s="144">
        <v>15</v>
      </c>
      <c r="H6" s="110">
        <v>25</v>
      </c>
      <c r="I6" s="445">
        <v>6</v>
      </c>
      <c r="J6" s="446"/>
      <c r="K6" s="446"/>
      <c r="L6" s="24">
        <v>10</v>
      </c>
      <c r="M6" s="403">
        <v>6</v>
      </c>
      <c r="N6" s="404"/>
      <c r="O6" s="404"/>
      <c r="P6" s="308">
        <v>10</v>
      </c>
      <c r="Q6" s="24">
        <f>M6+P6</f>
        <v>16</v>
      </c>
    </row>
    <row r="7" spans="1:20" ht="23.25" customHeight="1" x14ac:dyDescent="0.25">
      <c r="A7" s="108" t="s">
        <v>205</v>
      </c>
      <c r="B7" s="41" t="s">
        <v>140</v>
      </c>
      <c r="C7" s="141">
        <v>202</v>
      </c>
      <c r="D7" s="66">
        <v>3</v>
      </c>
      <c r="E7" s="24">
        <v>8</v>
      </c>
      <c r="F7" s="382">
        <v>11</v>
      </c>
      <c r="G7" s="363">
        <v>18</v>
      </c>
      <c r="H7" s="383">
        <v>29</v>
      </c>
      <c r="I7" s="445">
        <v>5</v>
      </c>
      <c r="J7" s="446"/>
      <c r="K7" s="446"/>
      <c r="L7" s="24">
        <v>9</v>
      </c>
      <c r="M7" s="403">
        <v>5</v>
      </c>
      <c r="N7" s="404"/>
      <c r="O7" s="404"/>
      <c r="P7" s="308">
        <v>9</v>
      </c>
      <c r="Q7" s="24">
        <f t="shared" ref="Q7:Q16" si="0">M7+P7</f>
        <v>14</v>
      </c>
    </row>
    <row r="8" spans="1:20" ht="23.25" customHeight="1" x14ac:dyDescent="0.25">
      <c r="A8" s="105" t="s">
        <v>204</v>
      </c>
      <c r="B8" s="41" t="s">
        <v>29</v>
      </c>
      <c r="C8" s="141">
        <v>529</v>
      </c>
      <c r="D8" s="66">
        <v>5</v>
      </c>
      <c r="E8" s="24">
        <v>8</v>
      </c>
      <c r="F8" s="370">
        <v>7</v>
      </c>
      <c r="G8" s="371">
        <v>11</v>
      </c>
      <c r="H8" s="375">
        <v>18</v>
      </c>
      <c r="I8" s="430">
        <v>6</v>
      </c>
      <c r="J8" s="404"/>
      <c r="K8" s="404"/>
      <c r="L8" s="24">
        <v>7</v>
      </c>
      <c r="M8" s="403">
        <v>6</v>
      </c>
      <c r="N8" s="404"/>
      <c r="O8" s="404"/>
      <c r="P8" s="308">
        <v>7</v>
      </c>
      <c r="Q8" s="24">
        <f t="shared" si="0"/>
        <v>13</v>
      </c>
      <c r="T8" s="54"/>
    </row>
    <row r="9" spans="1:20" ht="23.25" customHeight="1" x14ac:dyDescent="0.25">
      <c r="A9" s="105" t="s">
        <v>176</v>
      </c>
      <c r="B9" s="41" t="s">
        <v>30</v>
      </c>
      <c r="C9" s="141">
        <v>158</v>
      </c>
      <c r="D9" s="66">
        <v>3</v>
      </c>
      <c r="E9" s="24">
        <v>2</v>
      </c>
      <c r="F9" s="370">
        <v>7</v>
      </c>
      <c r="G9" s="371">
        <v>9</v>
      </c>
      <c r="H9" s="374">
        <v>16</v>
      </c>
      <c r="I9" s="430">
        <v>2</v>
      </c>
      <c r="J9" s="404"/>
      <c r="K9" s="404"/>
      <c r="L9" s="24">
        <v>2</v>
      </c>
      <c r="M9" s="405">
        <v>2</v>
      </c>
      <c r="N9" s="406"/>
      <c r="O9" s="406"/>
      <c r="P9" s="310">
        <v>2</v>
      </c>
      <c r="Q9" s="24">
        <f t="shared" si="0"/>
        <v>4</v>
      </c>
    </row>
    <row r="10" spans="1:20" ht="23.25" customHeight="1" x14ac:dyDescent="0.25">
      <c r="A10" s="105" t="s">
        <v>248</v>
      </c>
      <c r="B10" s="41" t="s">
        <v>247</v>
      </c>
      <c r="C10" s="141">
        <v>470</v>
      </c>
      <c r="D10" s="301">
        <v>5</v>
      </c>
      <c r="E10" s="24">
        <v>8</v>
      </c>
      <c r="F10" s="142">
        <v>13</v>
      </c>
      <c r="G10" s="144">
        <v>11</v>
      </c>
      <c r="H10" s="24">
        <v>24</v>
      </c>
      <c r="I10" s="403">
        <v>7</v>
      </c>
      <c r="J10" s="404"/>
      <c r="K10" s="404"/>
      <c r="L10" s="24">
        <v>4</v>
      </c>
      <c r="M10" s="405">
        <v>7</v>
      </c>
      <c r="N10" s="406"/>
      <c r="O10" s="406"/>
      <c r="P10" s="310">
        <v>4</v>
      </c>
      <c r="Q10" s="24">
        <f t="shared" si="0"/>
        <v>11</v>
      </c>
    </row>
    <row r="11" spans="1:20" ht="23.25" customHeight="1" x14ac:dyDescent="0.25">
      <c r="A11" s="105" t="s">
        <v>258</v>
      </c>
      <c r="B11" s="41" t="s">
        <v>260</v>
      </c>
      <c r="C11" s="118">
        <v>330</v>
      </c>
      <c r="D11" s="163">
        <v>7</v>
      </c>
      <c r="E11" s="304">
        <v>13</v>
      </c>
      <c r="F11" s="302">
        <v>12</v>
      </c>
      <c r="G11" s="281">
        <v>14</v>
      </c>
      <c r="H11" s="24">
        <v>26</v>
      </c>
      <c r="I11" s="403">
        <v>6</v>
      </c>
      <c r="J11" s="404"/>
      <c r="K11" s="404"/>
      <c r="L11" s="24">
        <v>5</v>
      </c>
      <c r="M11" s="405">
        <v>6</v>
      </c>
      <c r="N11" s="406"/>
      <c r="O11" s="406"/>
      <c r="P11" s="310">
        <v>5</v>
      </c>
      <c r="Q11" s="24">
        <f t="shared" si="0"/>
        <v>11</v>
      </c>
    </row>
    <row r="12" spans="1:20" ht="23.25" customHeight="1" x14ac:dyDescent="0.25">
      <c r="A12" s="105" t="s">
        <v>259</v>
      </c>
      <c r="B12" s="41" t="s">
        <v>261</v>
      </c>
      <c r="C12" s="141">
        <v>385</v>
      </c>
      <c r="D12" s="66">
        <v>3</v>
      </c>
      <c r="E12" s="24">
        <v>7</v>
      </c>
      <c r="F12" s="302">
        <v>9</v>
      </c>
      <c r="G12" s="281">
        <v>6</v>
      </c>
      <c r="H12" s="24">
        <v>17</v>
      </c>
      <c r="I12" s="403">
        <v>4</v>
      </c>
      <c r="J12" s="404"/>
      <c r="K12" s="404"/>
      <c r="L12" s="24">
        <v>4</v>
      </c>
      <c r="M12" s="405">
        <v>4</v>
      </c>
      <c r="N12" s="406"/>
      <c r="O12" s="406"/>
      <c r="P12" s="310">
        <v>4</v>
      </c>
      <c r="Q12" s="24">
        <f t="shared" si="0"/>
        <v>8</v>
      </c>
    </row>
    <row r="13" spans="1:20" ht="23.25" customHeight="1" x14ac:dyDescent="0.25">
      <c r="A13" s="108" t="s">
        <v>199</v>
      </c>
      <c r="B13" s="89" t="s">
        <v>31</v>
      </c>
      <c r="C13" s="102">
        <v>328</v>
      </c>
      <c r="D13" s="395">
        <v>5</v>
      </c>
      <c r="E13" s="396">
        <v>7</v>
      </c>
      <c r="F13" s="274">
        <v>13</v>
      </c>
      <c r="G13" s="275">
        <v>15</v>
      </c>
      <c r="H13" s="165">
        <v>28</v>
      </c>
      <c r="I13" s="405">
        <v>7</v>
      </c>
      <c r="J13" s="406"/>
      <c r="K13" s="406"/>
      <c r="L13" s="48">
        <v>9</v>
      </c>
      <c r="M13" s="405">
        <v>7</v>
      </c>
      <c r="N13" s="406"/>
      <c r="O13" s="406"/>
      <c r="P13" s="310">
        <v>9</v>
      </c>
      <c r="Q13" s="24">
        <f t="shared" si="0"/>
        <v>16</v>
      </c>
    </row>
    <row r="14" spans="1:20" ht="23.25" customHeight="1" x14ac:dyDescent="0.25">
      <c r="A14" s="108" t="s">
        <v>253</v>
      </c>
      <c r="B14" s="89" t="s">
        <v>252</v>
      </c>
      <c r="C14" s="102">
        <v>142</v>
      </c>
      <c r="D14" s="164">
        <v>6</v>
      </c>
      <c r="E14" s="165">
        <v>13</v>
      </c>
      <c r="F14" s="149">
        <v>17</v>
      </c>
      <c r="G14" s="120">
        <v>22</v>
      </c>
      <c r="H14" s="148">
        <v>39</v>
      </c>
      <c r="I14" s="434">
        <v>7</v>
      </c>
      <c r="J14" s="406"/>
      <c r="K14" s="406"/>
      <c r="L14" s="48">
        <v>11</v>
      </c>
      <c r="M14" s="405">
        <v>7</v>
      </c>
      <c r="N14" s="406"/>
      <c r="O14" s="406"/>
      <c r="P14" s="310">
        <v>11</v>
      </c>
      <c r="Q14" s="24">
        <f t="shared" si="0"/>
        <v>18</v>
      </c>
    </row>
    <row r="15" spans="1:20" ht="23.25" customHeight="1" x14ac:dyDescent="0.25">
      <c r="A15" s="108" t="s">
        <v>255</v>
      </c>
      <c r="B15" s="89" t="s">
        <v>254</v>
      </c>
      <c r="C15" s="102">
        <v>208</v>
      </c>
      <c r="D15" s="164">
        <v>1</v>
      </c>
      <c r="E15" s="165">
        <v>1</v>
      </c>
      <c r="F15" s="149">
        <v>3</v>
      </c>
      <c r="G15" s="120">
        <v>6</v>
      </c>
      <c r="H15" s="148">
        <v>9</v>
      </c>
      <c r="I15" s="434">
        <v>2</v>
      </c>
      <c r="J15" s="406"/>
      <c r="K15" s="406"/>
      <c r="L15" s="48">
        <v>3</v>
      </c>
      <c r="M15" s="405">
        <v>2</v>
      </c>
      <c r="N15" s="406"/>
      <c r="O15" s="406"/>
      <c r="P15" s="310">
        <v>3</v>
      </c>
      <c r="Q15" s="24">
        <f t="shared" si="0"/>
        <v>5</v>
      </c>
    </row>
    <row r="16" spans="1:20" ht="23.25" customHeight="1" x14ac:dyDescent="0.25">
      <c r="A16" s="353" t="s">
        <v>177</v>
      </c>
      <c r="B16" s="89" t="s">
        <v>32</v>
      </c>
      <c r="C16" s="118">
        <v>445</v>
      </c>
      <c r="D16" s="66">
        <v>7</v>
      </c>
      <c r="E16" s="24">
        <v>18</v>
      </c>
      <c r="F16" s="142">
        <v>15</v>
      </c>
      <c r="G16" s="144">
        <v>25</v>
      </c>
      <c r="H16" s="110">
        <v>40</v>
      </c>
      <c r="I16" s="430">
        <v>8</v>
      </c>
      <c r="J16" s="404"/>
      <c r="K16" s="404"/>
      <c r="L16" s="24">
        <v>17</v>
      </c>
      <c r="M16" s="405">
        <v>8</v>
      </c>
      <c r="N16" s="406"/>
      <c r="O16" s="406"/>
      <c r="P16" s="310">
        <v>17</v>
      </c>
      <c r="Q16" s="24">
        <f t="shared" si="0"/>
        <v>25</v>
      </c>
      <c r="R16" s="73"/>
    </row>
    <row r="17" spans="1:19" ht="23.25" customHeight="1" thickBot="1" x14ac:dyDescent="0.3">
      <c r="A17" s="352" t="s">
        <v>198</v>
      </c>
      <c r="B17" s="95" t="s">
        <v>33</v>
      </c>
      <c r="C17" s="158">
        <v>145</v>
      </c>
      <c r="D17" s="166">
        <v>5</v>
      </c>
      <c r="E17" s="173">
        <v>6</v>
      </c>
      <c r="F17" s="207">
        <v>25</v>
      </c>
      <c r="G17" s="197">
        <v>28</v>
      </c>
      <c r="H17" s="209">
        <v>53</v>
      </c>
      <c r="I17" s="437">
        <v>6</v>
      </c>
      <c r="J17" s="438"/>
      <c r="K17" s="439"/>
      <c r="L17" s="388">
        <v>7</v>
      </c>
      <c r="M17" s="435">
        <v>6</v>
      </c>
      <c r="N17" s="436"/>
      <c r="O17" s="436"/>
      <c r="P17" s="312">
        <v>7</v>
      </c>
      <c r="Q17" s="173">
        <f>M17+P17</f>
        <v>13</v>
      </c>
    </row>
    <row r="18" spans="1:19" s="13" customFormat="1" ht="20.25" customHeight="1" thickTop="1" thickBot="1" x14ac:dyDescent="0.3">
      <c r="A18" s="60" t="s">
        <v>7</v>
      </c>
      <c r="B18" s="42"/>
      <c r="C18" s="69">
        <f t="shared" ref="C18:O18" si="1">SUM(C5:C17)</f>
        <v>3764</v>
      </c>
      <c r="D18" s="159">
        <f t="shared" si="1"/>
        <v>57</v>
      </c>
      <c r="E18" s="160">
        <f t="shared" si="1"/>
        <v>124</v>
      </c>
      <c r="F18" s="159">
        <f t="shared" si="1"/>
        <v>153</v>
      </c>
      <c r="G18" s="183">
        <f t="shared" si="1"/>
        <v>196</v>
      </c>
      <c r="H18" s="160">
        <f t="shared" si="1"/>
        <v>351</v>
      </c>
      <c r="I18" s="431">
        <f>SUM(I5:K17)</f>
        <v>71</v>
      </c>
      <c r="J18" s="432"/>
      <c r="K18" s="433"/>
      <c r="L18" s="160">
        <f t="shared" si="1"/>
        <v>99</v>
      </c>
      <c r="M18" s="431">
        <f t="shared" si="1"/>
        <v>71</v>
      </c>
      <c r="N18" s="432">
        <f t="shared" si="1"/>
        <v>0</v>
      </c>
      <c r="O18" s="433">
        <f t="shared" si="1"/>
        <v>0</v>
      </c>
      <c r="P18" s="183">
        <f>SUM(P5:P17)</f>
        <v>99</v>
      </c>
      <c r="Q18" s="160">
        <f>SUM(Q5:Q17)</f>
        <v>170</v>
      </c>
    </row>
    <row r="19" spans="1:19" ht="15" customHeight="1" thickTop="1" thickBot="1" x14ac:dyDescent="0.3">
      <c r="A19" s="469" t="s">
        <v>11</v>
      </c>
      <c r="B19" s="470"/>
      <c r="C19" s="470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2"/>
    </row>
    <row r="20" spans="1:19" ht="23.25" customHeight="1" thickBot="1" x14ac:dyDescent="0.3">
      <c r="A20" s="107" t="s">
        <v>210</v>
      </c>
      <c r="B20" s="83" t="s">
        <v>34</v>
      </c>
      <c r="C20" s="119">
        <v>390</v>
      </c>
      <c r="D20" s="410">
        <v>0</v>
      </c>
      <c r="E20" s="412"/>
      <c r="F20" s="410" t="s">
        <v>271</v>
      </c>
      <c r="G20" s="411"/>
      <c r="H20" s="412"/>
      <c r="I20" s="479">
        <v>0</v>
      </c>
      <c r="J20" s="480"/>
      <c r="K20" s="480"/>
      <c r="L20" s="218">
        <v>0</v>
      </c>
      <c r="M20" s="481">
        <v>0</v>
      </c>
      <c r="N20" s="482"/>
      <c r="O20" s="482"/>
      <c r="P20" s="276">
        <v>0</v>
      </c>
      <c r="Q20" s="421">
        <v>0</v>
      </c>
      <c r="R20" s="10"/>
    </row>
    <row r="21" spans="1:19" ht="23.25" customHeight="1" x14ac:dyDescent="0.25">
      <c r="A21" s="107" t="s">
        <v>209</v>
      </c>
      <c r="B21" s="83" t="s">
        <v>35</v>
      </c>
      <c r="C21" s="119">
        <v>413</v>
      </c>
      <c r="D21" s="410">
        <v>0</v>
      </c>
      <c r="E21" s="412"/>
      <c r="F21" s="410" t="s">
        <v>271</v>
      </c>
      <c r="G21" s="411"/>
      <c r="H21" s="412"/>
      <c r="I21" s="428">
        <v>0</v>
      </c>
      <c r="J21" s="429"/>
      <c r="K21" s="429"/>
      <c r="L21" s="219">
        <v>0</v>
      </c>
      <c r="M21" s="423">
        <v>0</v>
      </c>
      <c r="N21" s="424"/>
      <c r="O21" s="424"/>
      <c r="P21" s="272">
        <v>0</v>
      </c>
      <c r="Q21" s="422"/>
      <c r="R21" s="10"/>
    </row>
    <row r="22" spans="1:19" ht="23.25" customHeight="1" x14ac:dyDescent="0.25">
      <c r="A22" s="74" t="s">
        <v>208</v>
      </c>
      <c r="B22" s="83" t="s">
        <v>36</v>
      </c>
      <c r="C22" s="119">
        <v>386</v>
      </c>
      <c r="D22" s="425">
        <v>0</v>
      </c>
      <c r="E22" s="426"/>
      <c r="F22" s="256">
        <v>0</v>
      </c>
      <c r="G22" s="273">
        <v>0</v>
      </c>
      <c r="H22" s="219">
        <v>0</v>
      </c>
      <c r="I22" s="428">
        <v>0</v>
      </c>
      <c r="J22" s="429"/>
      <c r="K22" s="429"/>
      <c r="L22" s="219">
        <v>0</v>
      </c>
      <c r="M22" s="423">
        <v>0</v>
      </c>
      <c r="N22" s="424"/>
      <c r="O22" s="424"/>
      <c r="P22" s="272">
        <v>0</v>
      </c>
      <c r="Q22" s="422"/>
      <c r="R22" s="10"/>
    </row>
    <row r="23" spans="1:19" ht="23.25" customHeight="1" x14ac:dyDescent="0.25">
      <c r="A23" s="107" t="s">
        <v>211</v>
      </c>
      <c r="B23" s="83" t="s">
        <v>37</v>
      </c>
      <c r="C23" s="119">
        <v>481</v>
      </c>
      <c r="D23" s="425">
        <v>0</v>
      </c>
      <c r="E23" s="426"/>
      <c r="F23" s="425" t="s">
        <v>271</v>
      </c>
      <c r="G23" s="427"/>
      <c r="H23" s="426"/>
      <c r="I23" s="428">
        <v>0</v>
      </c>
      <c r="J23" s="429"/>
      <c r="K23" s="429"/>
      <c r="L23" s="219">
        <v>0</v>
      </c>
      <c r="M23" s="423">
        <v>0</v>
      </c>
      <c r="N23" s="424"/>
      <c r="O23" s="424"/>
      <c r="P23" s="272">
        <v>0</v>
      </c>
      <c r="Q23" s="422"/>
      <c r="R23" s="10"/>
      <c r="S23" s="10"/>
    </row>
    <row r="24" spans="1:19" ht="23.25" customHeight="1" x14ac:dyDescent="0.25">
      <c r="A24" s="135" t="s">
        <v>163</v>
      </c>
      <c r="B24" s="95" t="s">
        <v>164</v>
      </c>
      <c r="C24" s="167">
        <v>430</v>
      </c>
      <c r="D24" s="199"/>
      <c r="E24" s="201"/>
      <c r="F24" s="191"/>
      <c r="G24" s="193"/>
      <c r="H24" s="195"/>
      <c r="I24" s="434"/>
      <c r="J24" s="406"/>
      <c r="K24" s="406"/>
      <c r="L24" s="147"/>
      <c r="M24" s="473"/>
      <c r="N24" s="474"/>
      <c r="O24" s="474"/>
      <c r="P24" s="475"/>
      <c r="Q24" s="165">
        <v>0</v>
      </c>
      <c r="R24" s="10"/>
      <c r="S24" s="10"/>
    </row>
    <row r="25" spans="1:19" ht="23.25" customHeight="1" thickBot="1" x14ac:dyDescent="0.3">
      <c r="A25" s="135" t="s">
        <v>173</v>
      </c>
      <c r="B25" s="95" t="s">
        <v>38</v>
      </c>
      <c r="C25" s="167">
        <v>1481</v>
      </c>
      <c r="D25" s="437">
        <v>0</v>
      </c>
      <c r="E25" s="439"/>
      <c r="F25" s="483" t="s">
        <v>271</v>
      </c>
      <c r="G25" s="438"/>
      <c r="H25" s="484"/>
      <c r="I25" s="478">
        <v>0</v>
      </c>
      <c r="J25" s="468"/>
      <c r="K25" s="468"/>
      <c r="L25" s="202">
        <v>0</v>
      </c>
      <c r="M25" s="478">
        <v>0</v>
      </c>
      <c r="N25" s="468"/>
      <c r="O25" s="468"/>
      <c r="P25" s="200">
        <v>0</v>
      </c>
      <c r="Q25" s="172"/>
      <c r="R25" s="121"/>
    </row>
    <row r="26" spans="1:19" ht="20.25" customHeight="1" thickTop="1" thickBot="1" x14ac:dyDescent="0.3">
      <c r="A26" s="136" t="s">
        <v>7</v>
      </c>
      <c r="B26" s="137"/>
      <c r="C26" s="138">
        <f>SUM(C20:C25)</f>
        <v>3581</v>
      </c>
      <c r="D26" s="168">
        <f>SUM(D20:D25)</f>
        <v>0</v>
      </c>
      <c r="E26" s="169">
        <f>SUM(E20:E25)</f>
        <v>0</v>
      </c>
      <c r="F26" s="168">
        <f>SUM(F25)</f>
        <v>0</v>
      </c>
      <c r="G26" s="198">
        <f>SUM(G20+G25)</f>
        <v>0</v>
      </c>
      <c r="H26" s="203">
        <f>SUM(H20+H25)</f>
        <v>0</v>
      </c>
      <c r="I26" s="485">
        <f>SUM(I20:K25)</f>
        <v>0</v>
      </c>
      <c r="J26" s="486"/>
      <c r="K26" s="487"/>
      <c r="L26" s="204">
        <f>SUM(L20:L25)</f>
        <v>0</v>
      </c>
      <c r="M26" s="418">
        <f>SUM(M20:O25)</f>
        <v>0</v>
      </c>
      <c r="N26" s="419"/>
      <c r="O26" s="420"/>
      <c r="P26" s="342">
        <f>SUM(P20:P25)</f>
        <v>0</v>
      </c>
      <c r="Q26" s="343">
        <f>SUM(Q20:Q25)</f>
        <v>0</v>
      </c>
      <c r="R26" s="10"/>
    </row>
    <row r="27" spans="1:19" ht="15" customHeight="1" thickBot="1" x14ac:dyDescent="0.3">
      <c r="A27" s="413" t="s">
        <v>12</v>
      </c>
      <c r="B27" s="414"/>
      <c r="C27" s="414"/>
      <c r="D27" s="415"/>
      <c r="E27" s="415"/>
      <c r="F27" s="415"/>
      <c r="G27" s="415"/>
      <c r="H27" s="415"/>
      <c r="I27" s="416"/>
      <c r="J27" s="416"/>
      <c r="K27" s="416"/>
      <c r="L27" s="416"/>
      <c r="M27" s="416"/>
      <c r="N27" s="416"/>
      <c r="O27" s="416"/>
      <c r="P27" s="416"/>
      <c r="Q27" s="417"/>
    </row>
    <row r="28" spans="1:19" ht="23.25" customHeight="1" x14ac:dyDescent="0.25">
      <c r="A28" s="108" t="s">
        <v>13</v>
      </c>
      <c r="B28" s="89" t="s">
        <v>39</v>
      </c>
      <c r="C28" s="145">
        <v>307</v>
      </c>
      <c r="D28" s="263">
        <v>0</v>
      </c>
      <c r="E28" s="48">
        <v>2</v>
      </c>
      <c r="F28" s="407" t="s">
        <v>269</v>
      </c>
      <c r="G28" s="408"/>
      <c r="H28" s="409"/>
      <c r="I28" s="476">
        <v>1</v>
      </c>
      <c r="J28" s="477"/>
      <c r="K28" s="477"/>
      <c r="L28" s="194">
        <v>1</v>
      </c>
      <c r="M28" s="476">
        <v>1</v>
      </c>
      <c r="N28" s="477"/>
      <c r="O28" s="477"/>
      <c r="P28" s="318">
        <v>1</v>
      </c>
      <c r="Q28" s="194">
        <v>2</v>
      </c>
    </row>
    <row r="29" spans="1:19" ht="23.25" customHeight="1" x14ac:dyDescent="0.25">
      <c r="A29" s="108" t="s">
        <v>212</v>
      </c>
      <c r="B29" s="89" t="s">
        <v>40</v>
      </c>
      <c r="C29" s="145">
        <v>260</v>
      </c>
      <c r="D29" s="246">
        <v>0</v>
      </c>
      <c r="E29" s="48">
        <v>0</v>
      </c>
      <c r="F29" s="407" t="s">
        <v>269</v>
      </c>
      <c r="G29" s="408"/>
      <c r="H29" s="409"/>
      <c r="I29" s="434">
        <v>1</v>
      </c>
      <c r="J29" s="406"/>
      <c r="K29" s="406"/>
      <c r="L29" s="48">
        <v>1</v>
      </c>
      <c r="M29" s="464">
        <v>1</v>
      </c>
      <c r="N29" s="406"/>
      <c r="O29" s="406"/>
      <c r="P29" s="317">
        <v>1</v>
      </c>
      <c r="Q29" s="48">
        <v>2</v>
      </c>
      <c r="R29" s="127"/>
    </row>
    <row r="30" spans="1:19" ht="23.25" customHeight="1" x14ac:dyDescent="0.25">
      <c r="A30" s="108" t="s">
        <v>41</v>
      </c>
      <c r="B30" s="89" t="s">
        <v>42</v>
      </c>
      <c r="C30" s="145">
        <v>305</v>
      </c>
      <c r="D30" s="88">
        <v>0</v>
      </c>
      <c r="E30" s="48">
        <v>0</v>
      </c>
      <c r="F30" s="407" t="s">
        <v>269</v>
      </c>
      <c r="G30" s="408"/>
      <c r="H30" s="409"/>
      <c r="I30" s="434">
        <v>1</v>
      </c>
      <c r="J30" s="406"/>
      <c r="K30" s="406"/>
      <c r="L30" s="48">
        <v>1</v>
      </c>
      <c r="M30" s="464">
        <v>1</v>
      </c>
      <c r="N30" s="406"/>
      <c r="O30" s="406"/>
      <c r="P30" s="317">
        <v>1</v>
      </c>
      <c r="Q30" s="48">
        <v>2</v>
      </c>
      <c r="R30" s="127"/>
    </row>
    <row r="31" spans="1:19" ht="23.25" customHeight="1" x14ac:dyDescent="0.25">
      <c r="A31" s="108" t="s">
        <v>179</v>
      </c>
      <c r="B31" s="89" t="s">
        <v>43</v>
      </c>
      <c r="C31" s="145">
        <v>2624</v>
      </c>
      <c r="D31" s="88">
        <v>4</v>
      </c>
      <c r="E31" s="48">
        <v>2</v>
      </c>
      <c r="F31" s="146">
        <v>11</v>
      </c>
      <c r="G31" s="150">
        <v>19</v>
      </c>
      <c r="H31" s="147">
        <v>30</v>
      </c>
      <c r="I31" s="434">
        <v>6</v>
      </c>
      <c r="J31" s="406"/>
      <c r="K31" s="406"/>
      <c r="L31" s="48">
        <v>6</v>
      </c>
      <c r="M31" s="464">
        <v>6</v>
      </c>
      <c r="N31" s="406"/>
      <c r="O31" s="406"/>
      <c r="P31" s="317">
        <v>6</v>
      </c>
      <c r="Q31" s="48">
        <v>12</v>
      </c>
    </row>
    <row r="32" spans="1:19" ht="23.25" customHeight="1" x14ac:dyDescent="0.25">
      <c r="A32" s="108" t="s">
        <v>44</v>
      </c>
      <c r="B32" s="89" t="s">
        <v>45</v>
      </c>
      <c r="C32" s="130">
        <v>459</v>
      </c>
      <c r="D32" s="88">
        <v>0</v>
      </c>
      <c r="E32" s="48">
        <v>0</v>
      </c>
      <c r="F32" s="407" t="s">
        <v>269</v>
      </c>
      <c r="G32" s="408"/>
      <c r="H32" s="409"/>
      <c r="I32" s="434">
        <v>1</v>
      </c>
      <c r="J32" s="406"/>
      <c r="K32" s="406"/>
      <c r="L32" s="48">
        <v>1</v>
      </c>
      <c r="M32" s="464">
        <v>1</v>
      </c>
      <c r="N32" s="406"/>
      <c r="O32" s="406"/>
      <c r="P32" s="317">
        <v>1</v>
      </c>
      <c r="Q32" s="48">
        <v>2</v>
      </c>
    </row>
    <row r="33" spans="1:17" ht="25.5" customHeight="1" thickBot="1" x14ac:dyDescent="0.3">
      <c r="A33" s="108" t="s">
        <v>262</v>
      </c>
      <c r="B33" s="89" t="s">
        <v>263</v>
      </c>
      <c r="C33" s="114">
        <v>620</v>
      </c>
      <c r="D33" s="166">
        <v>0</v>
      </c>
      <c r="E33" s="173">
        <v>0</v>
      </c>
      <c r="F33" s="400" t="s">
        <v>269</v>
      </c>
      <c r="G33" s="401"/>
      <c r="H33" s="402"/>
      <c r="I33" s="465">
        <v>1</v>
      </c>
      <c r="J33" s="466"/>
      <c r="K33" s="466"/>
      <c r="L33" s="303">
        <v>1</v>
      </c>
      <c r="M33" s="467">
        <v>1</v>
      </c>
      <c r="N33" s="468"/>
      <c r="O33" s="468"/>
      <c r="P33" s="319">
        <v>1</v>
      </c>
      <c r="Q33" s="172">
        <v>2</v>
      </c>
    </row>
    <row r="34" spans="1:17" ht="20.25" customHeight="1" thickTop="1" thickBot="1" x14ac:dyDescent="0.3">
      <c r="A34" s="61" t="s">
        <v>7</v>
      </c>
      <c r="B34" s="38"/>
      <c r="C34" s="30">
        <f>SUM(C28:C33)</f>
        <v>4575</v>
      </c>
      <c r="D34" s="115">
        <f>SUM(D28:D33)</f>
        <v>4</v>
      </c>
      <c r="E34" s="116">
        <f>SUM(E28:E33)</f>
        <v>4</v>
      </c>
      <c r="F34" s="115">
        <f>SUM(F28,F29,F30,F31,F33)</f>
        <v>11</v>
      </c>
      <c r="G34" s="192">
        <f>SUM(F28,F29,F30,G31,F33)</f>
        <v>19</v>
      </c>
      <c r="H34" s="116">
        <f>SUM(F34:G34)</f>
        <v>30</v>
      </c>
      <c r="I34" s="431">
        <f>SUM(I28:K33)</f>
        <v>11</v>
      </c>
      <c r="J34" s="432"/>
      <c r="K34" s="433"/>
      <c r="L34" s="116">
        <f>SUM(L28:L33)</f>
        <v>11</v>
      </c>
      <c r="M34" s="431">
        <f>SUM(M28:O33)</f>
        <v>11</v>
      </c>
      <c r="N34" s="432"/>
      <c r="O34" s="433"/>
      <c r="P34" s="192">
        <f>SUM(P28:P33)</f>
        <v>11</v>
      </c>
      <c r="Q34" s="116">
        <f>SUM(Q28:Q33)</f>
        <v>22</v>
      </c>
    </row>
    <row r="35" spans="1:17" ht="20.25" customHeight="1" thickTop="1" thickBot="1" x14ac:dyDescent="0.3">
      <c r="A35" s="61" t="s">
        <v>14</v>
      </c>
      <c r="B35" s="40"/>
      <c r="C35" s="69">
        <f>SUM(C34+C26+C18)</f>
        <v>11920</v>
      </c>
      <c r="D35" s="34">
        <f>SUM(D34+D26+D18)</f>
        <v>61</v>
      </c>
      <c r="E35" s="35">
        <f>SUM(E34+E26+E18)</f>
        <v>128</v>
      </c>
      <c r="F35" s="34">
        <f>SUM(F18,F26,F34)</f>
        <v>164</v>
      </c>
      <c r="G35" s="36">
        <f>SUM(G18,G26,G34)</f>
        <v>215</v>
      </c>
      <c r="H35" s="35">
        <f>SUM(H18,H26,H34)</f>
        <v>381</v>
      </c>
      <c r="I35" s="461">
        <f>SUM(I18,I26,I34)</f>
        <v>82</v>
      </c>
      <c r="J35" s="462"/>
      <c r="K35" s="463"/>
      <c r="L35" s="35">
        <f>SUM(L18,L26,L34)</f>
        <v>110</v>
      </c>
      <c r="M35" s="461">
        <f>SUM(M18,M26,M34)</f>
        <v>82</v>
      </c>
      <c r="N35" s="462"/>
      <c r="O35" s="463"/>
      <c r="P35" s="36">
        <f>SUM(P18,P26,P34)</f>
        <v>110</v>
      </c>
      <c r="Q35" s="35">
        <f>SUM(Q18+Q26+Q34)</f>
        <v>192</v>
      </c>
    </row>
    <row r="36" spans="1:17" ht="13.8" thickTop="1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</sheetData>
  <mergeCells count="83">
    <mergeCell ref="I30:K30"/>
    <mergeCell ref="M30:O30"/>
    <mergeCell ref="D25:E25"/>
    <mergeCell ref="F25:H25"/>
    <mergeCell ref="F32:H32"/>
    <mergeCell ref="I26:K26"/>
    <mergeCell ref="I28:K28"/>
    <mergeCell ref="I25:K25"/>
    <mergeCell ref="I29:K29"/>
    <mergeCell ref="F30:H30"/>
    <mergeCell ref="M29:O29"/>
    <mergeCell ref="A19:Q19"/>
    <mergeCell ref="F28:H28"/>
    <mergeCell ref="I24:K24"/>
    <mergeCell ref="D20:E20"/>
    <mergeCell ref="M24:P24"/>
    <mergeCell ref="D21:E21"/>
    <mergeCell ref="D22:E22"/>
    <mergeCell ref="M28:O28"/>
    <mergeCell ref="M25:O25"/>
    <mergeCell ref="M23:O23"/>
    <mergeCell ref="I20:K20"/>
    <mergeCell ref="M20:O20"/>
    <mergeCell ref="I22:K22"/>
    <mergeCell ref="F20:H20"/>
    <mergeCell ref="I35:K35"/>
    <mergeCell ref="M34:O34"/>
    <mergeCell ref="M35:O35"/>
    <mergeCell ref="M31:O31"/>
    <mergeCell ref="I34:K34"/>
    <mergeCell ref="I31:K31"/>
    <mergeCell ref="I32:K32"/>
    <mergeCell ref="M32:O32"/>
    <mergeCell ref="I33:K33"/>
    <mergeCell ref="M33:O33"/>
    <mergeCell ref="A1:Q1"/>
    <mergeCell ref="D2:E2"/>
    <mergeCell ref="F2:H2"/>
    <mergeCell ref="I2:L2"/>
    <mergeCell ref="M2:Q2"/>
    <mergeCell ref="M3:O3"/>
    <mergeCell ref="I5:K5"/>
    <mergeCell ref="I7:K7"/>
    <mergeCell ref="M9:O9"/>
    <mergeCell ref="A4:Q4"/>
    <mergeCell ref="I3:K3"/>
    <mergeCell ref="M5:O5"/>
    <mergeCell ref="I6:K6"/>
    <mergeCell ref="M7:O7"/>
    <mergeCell ref="M8:O8"/>
    <mergeCell ref="M6:O6"/>
    <mergeCell ref="I8:K8"/>
    <mergeCell ref="I9:K9"/>
    <mergeCell ref="I11:K11"/>
    <mergeCell ref="I16:K16"/>
    <mergeCell ref="I18:K18"/>
    <mergeCell ref="M14:O14"/>
    <mergeCell ref="I12:K12"/>
    <mergeCell ref="I14:K14"/>
    <mergeCell ref="I15:K15"/>
    <mergeCell ref="M17:O17"/>
    <mergeCell ref="M18:O18"/>
    <mergeCell ref="M16:O16"/>
    <mergeCell ref="I17:K17"/>
    <mergeCell ref="M13:O13"/>
    <mergeCell ref="M15:O15"/>
    <mergeCell ref="I13:K13"/>
    <mergeCell ref="F33:H33"/>
    <mergeCell ref="I10:K10"/>
    <mergeCell ref="M11:O11"/>
    <mergeCell ref="M12:O12"/>
    <mergeCell ref="F29:H29"/>
    <mergeCell ref="M10:O10"/>
    <mergeCell ref="F21:H21"/>
    <mergeCell ref="A27:Q27"/>
    <mergeCell ref="M26:O26"/>
    <mergeCell ref="Q20:Q23"/>
    <mergeCell ref="M21:O21"/>
    <mergeCell ref="M22:O22"/>
    <mergeCell ref="D23:E23"/>
    <mergeCell ref="F23:H23"/>
    <mergeCell ref="I23:K23"/>
    <mergeCell ref="I21:K21"/>
  </mergeCells>
  <phoneticPr fontId="3" type="noConversion"/>
  <printOptions horizontalCentered="1"/>
  <pageMargins left="0.70866141732283461" right="0.31496062992125984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R34"/>
  <sheetViews>
    <sheetView zoomScale="120" zoomScaleNormal="120" workbookViewId="0">
      <pane ySplit="3" topLeftCell="A7" activePane="bottomLeft" state="frozen"/>
      <selection pane="bottomLeft" activeCell="L19" sqref="L19"/>
    </sheetView>
  </sheetViews>
  <sheetFormatPr baseColWidth="10" defaultColWidth="11.44140625" defaultRowHeight="13.2" x14ac:dyDescent="0.25"/>
  <cols>
    <col min="1" max="1" width="17.44140625" style="54" customWidth="1"/>
    <col min="2" max="3" width="5.88671875" style="54" customWidth="1"/>
    <col min="4" max="5" width="7.33203125" style="54" customWidth="1"/>
    <col min="6" max="7" width="5.88671875" style="54" customWidth="1"/>
    <col min="8" max="8" width="4.6640625" style="54" customWidth="1"/>
    <col min="9" max="10" width="3.44140625" style="54" customWidth="1"/>
    <col min="11" max="11" width="1.88671875" style="54" customWidth="1"/>
    <col min="12" max="12" width="7.33203125" style="54" customWidth="1"/>
    <col min="13" max="14" width="3.44140625" style="54" customWidth="1"/>
    <col min="15" max="15" width="1.88671875" style="54" customWidth="1"/>
    <col min="16" max="16" width="7.33203125" style="54" customWidth="1"/>
    <col min="17" max="17" width="4.6640625" style="54" customWidth="1"/>
    <col min="18" max="18" width="25.5546875" style="54" customWidth="1"/>
    <col min="19" max="16384" width="11.44140625" style="54"/>
  </cols>
  <sheetData>
    <row r="1" spans="1:18" ht="64.5" customHeight="1" thickBot="1" x14ac:dyDescent="0.35">
      <c r="A1" s="453" t="s">
        <v>291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</row>
    <row r="2" spans="1:18" ht="24" customHeight="1" x14ac:dyDescent="0.25">
      <c r="A2" s="97" t="s">
        <v>0</v>
      </c>
      <c r="B2" s="98" t="s">
        <v>26</v>
      </c>
      <c r="C2" s="99" t="s">
        <v>1</v>
      </c>
      <c r="D2" s="454" t="s">
        <v>184</v>
      </c>
      <c r="E2" s="455"/>
      <c r="F2" s="454" t="s">
        <v>285</v>
      </c>
      <c r="G2" s="456"/>
      <c r="H2" s="455"/>
      <c r="I2" s="457" t="s">
        <v>5</v>
      </c>
      <c r="J2" s="458"/>
      <c r="K2" s="458"/>
      <c r="L2" s="459"/>
      <c r="M2" s="460" t="s">
        <v>218</v>
      </c>
      <c r="N2" s="458"/>
      <c r="O2" s="458"/>
      <c r="P2" s="458"/>
      <c r="Q2" s="459"/>
    </row>
    <row r="3" spans="1:18" ht="27" customHeight="1" x14ac:dyDescent="0.25">
      <c r="A3" s="63"/>
      <c r="B3" s="64"/>
      <c r="C3" s="1"/>
      <c r="D3" s="46" t="s">
        <v>148</v>
      </c>
      <c r="E3" s="33" t="s">
        <v>180</v>
      </c>
      <c r="F3" s="14" t="s">
        <v>2</v>
      </c>
      <c r="G3" s="16" t="s">
        <v>3</v>
      </c>
      <c r="H3" s="15" t="s">
        <v>4</v>
      </c>
      <c r="I3" s="440" t="s">
        <v>181</v>
      </c>
      <c r="J3" s="508"/>
      <c r="K3" s="509"/>
      <c r="L3" s="33" t="s">
        <v>175</v>
      </c>
      <c r="M3" s="440" t="s">
        <v>148</v>
      </c>
      <c r="N3" s="508"/>
      <c r="O3" s="509"/>
      <c r="P3" s="17" t="s">
        <v>175</v>
      </c>
      <c r="Q3" s="2" t="s">
        <v>4</v>
      </c>
    </row>
    <row r="4" spans="1:18" ht="15" customHeight="1" thickBot="1" x14ac:dyDescent="0.3">
      <c r="A4" s="510" t="s">
        <v>15</v>
      </c>
      <c r="B4" s="511"/>
      <c r="C4" s="511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65"/>
    </row>
    <row r="5" spans="1:18" ht="23.25" customHeight="1" x14ac:dyDescent="0.25">
      <c r="A5" s="106" t="s">
        <v>226</v>
      </c>
      <c r="B5" s="269" t="s">
        <v>227</v>
      </c>
      <c r="C5" s="145">
        <v>310</v>
      </c>
      <c r="D5" s="213"/>
      <c r="E5" s="214"/>
      <c r="F5" s="253"/>
      <c r="G5" s="254"/>
      <c r="H5" s="208"/>
      <c r="I5" s="525"/>
      <c r="J5" s="452"/>
      <c r="K5" s="452"/>
      <c r="L5" s="261"/>
      <c r="M5" s="503" t="s">
        <v>275</v>
      </c>
      <c r="N5" s="504"/>
      <c r="O5" s="504"/>
      <c r="P5" s="505"/>
      <c r="Q5" s="162"/>
      <c r="R5" s="65"/>
    </row>
    <row r="6" spans="1:18" ht="23.25" customHeight="1" x14ac:dyDescent="0.25">
      <c r="A6" s="113" t="s">
        <v>48</v>
      </c>
      <c r="B6" s="90" t="s">
        <v>49</v>
      </c>
      <c r="C6" s="122">
        <v>323</v>
      </c>
      <c r="D6" s="176"/>
      <c r="E6" s="82"/>
      <c r="F6" s="498" t="s">
        <v>269</v>
      </c>
      <c r="G6" s="501"/>
      <c r="H6" s="502"/>
      <c r="I6" s="498" t="s">
        <v>272</v>
      </c>
      <c r="J6" s="501"/>
      <c r="K6" s="501"/>
      <c r="L6" s="502"/>
      <c r="M6" s="516">
        <v>9</v>
      </c>
      <c r="N6" s="517"/>
      <c r="O6" s="518"/>
      <c r="P6" s="526">
        <v>6</v>
      </c>
      <c r="Q6" s="529">
        <v>15</v>
      </c>
      <c r="R6" s="65"/>
    </row>
    <row r="7" spans="1:18" ht="23.25" customHeight="1" x14ac:dyDescent="0.25">
      <c r="A7" s="74" t="s">
        <v>203</v>
      </c>
      <c r="B7" s="90" t="s">
        <v>50</v>
      </c>
      <c r="C7" s="119">
        <v>600</v>
      </c>
      <c r="D7" s="176"/>
      <c r="E7" s="82"/>
      <c r="F7" s="288"/>
      <c r="G7" s="289"/>
      <c r="H7" s="290"/>
      <c r="I7" s="506"/>
      <c r="J7" s="507"/>
      <c r="K7" s="507"/>
      <c r="L7" s="82"/>
      <c r="M7" s="519"/>
      <c r="N7" s="520"/>
      <c r="O7" s="521"/>
      <c r="P7" s="527"/>
      <c r="Q7" s="530"/>
      <c r="R7" s="65"/>
    </row>
    <row r="8" spans="1:18" ht="23.25" customHeight="1" x14ac:dyDescent="0.25">
      <c r="A8" s="74" t="s">
        <v>152</v>
      </c>
      <c r="B8" s="90" t="s">
        <v>51</v>
      </c>
      <c r="C8" s="119">
        <v>750</v>
      </c>
      <c r="D8" s="176">
        <v>1</v>
      </c>
      <c r="E8" s="82">
        <v>0</v>
      </c>
      <c r="F8" s="288">
        <v>11</v>
      </c>
      <c r="G8" s="289">
        <v>16</v>
      </c>
      <c r="H8" s="290">
        <v>27</v>
      </c>
      <c r="I8" s="498" t="s">
        <v>290</v>
      </c>
      <c r="J8" s="501"/>
      <c r="K8" s="501"/>
      <c r="L8" s="502"/>
      <c r="M8" s="519"/>
      <c r="N8" s="520"/>
      <c r="O8" s="521"/>
      <c r="P8" s="527"/>
      <c r="Q8" s="530"/>
      <c r="R8" s="65"/>
    </row>
    <row r="9" spans="1:18" ht="23.25" customHeight="1" x14ac:dyDescent="0.25">
      <c r="A9" s="74" t="s">
        <v>153</v>
      </c>
      <c r="B9" s="90" t="s">
        <v>52</v>
      </c>
      <c r="C9" s="119">
        <v>330</v>
      </c>
      <c r="D9" s="498" t="s">
        <v>270</v>
      </c>
      <c r="E9" s="502"/>
      <c r="F9" s="498" t="s">
        <v>269</v>
      </c>
      <c r="G9" s="501"/>
      <c r="H9" s="502"/>
      <c r="I9" s="365" t="s">
        <v>272</v>
      </c>
      <c r="J9" s="366"/>
      <c r="K9" s="366"/>
      <c r="L9" s="367"/>
      <c r="M9" s="519"/>
      <c r="N9" s="520"/>
      <c r="O9" s="521"/>
      <c r="P9" s="527"/>
      <c r="Q9" s="530"/>
      <c r="R9" s="65"/>
    </row>
    <row r="10" spans="1:18" ht="23.25" customHeight="1" x14ac:dyDescent="0.25">
      <c r="A10" s="74" t="s">
        <v>53</v>
      </c>
      <c r="B10" s="90" t="s">
        <v>54</v>
      </c>
      <c r="C10" s="119">
        <v>292</v>
      </c>
      <c r="D10" s="498" t="s">
        <v>270</v>
      </c>
      <c r="E10" s="502"/>
      <c r="F10" s="288"/>
      <c r="G10" s="289"/>
      <c r="H10" s="290"/>
      <c r="I10" s="498" t="s">
        <v>272</v>
      </c>
      <c r="J10" s="501"/>
      <c r="K10" s="501"/>
      <c r="L10" s="502"/>
      <c r="M10" s="519"/>
      <c r="N10" s="520"/>
      <c r="O10" s="521"/>
      <c r="P10" s="527"/>
      <c r="Q10" s="530"/>
      <c r="R10" s="65"/>
    </row>
    <row r="11" spans="1:18" ht="23.25" customHeight="1" x14ac:dyDescent="0.25">
      <c r="A11" s="74" t="s">
        <v>154</v>
      </c>
      <c r="B11" s="90" t="s">
        <v>55</v>
      </c>
      <c r="C11" s="119">
        <v>300</v>
      </c>
      <c r="D11" s="176"/>
      <c r="E11" s="82"/>
      <c r="F11" s="498" t="s">
        <v>269</v>
      </c>
      <c r="G11" s="501"/>
      <c r="H11" s="502"/>
      <c r="I11" s="498" t="s">
        <v>272</v>
      </c>
      <c r="J11" s="501"/>
      <c r="K11" s="501"/>
      <c r="L11" s="502"/>
      <c r="M11" s="519"/>
      <c r="N11" s="520"/>
      <c r="O11" s="521"/>
      <c r="P11" s="527"/>
      <c r="Q11" s="530"/>
      <c r="R11" s="65"/>
    </row>
    <row r="12" spans="1:18" ht="23.25" customHeight="1" x14ac:dyDescent="0.25">
      <c r="A12" s="111" t="s">
        <v>46</v>
      </c>
      <c r="B12" s="262" t="s">
        <v>47</v>
      </c>
      <c r="C12" s="123">
        <v>626</v>
      </c>
      <c r="D12" s="176"/>
      <c r="E12" s="82"/>
      <c r="F12" s="288"/>
      <c r="G12" s="289"/>
      <c r="H12" s="290"/>
      <c r="I12" s="498" t="s">
        <v>272</v>
      </c>
      <c r="J12" s="501"/>
      <c r="K12" s="501"/>
      <c r="L12" s="502"/>
      <c r="M12" s="519"/>
      <c r="N12" s="520"/>
      <c r="O12" s="521"/>
      <c r="P12" s="527"/>
      <c r="Q12" s="530"/>
      <c r="R12" s="65"/>
    </row>
    <row r="13" spans="1:18" ht="23.25" customHeight="1" x14ac:dyDescent="0.25">
      <c r="A13" s="244" t="s">
        <v>56</v>
      </c>
      <c r="B13" s="90" t="s">
        <v>57</v>
      </c>
      <c r="C13" s="119">
        <v>466</v>
      </c>
      <c r="D13" s="176"/>
      <c r="E13" s="82"/>
      <c r="F13" s="498"/>
      <c r="G13" s="501"/>
      <c r="H13" s="502"/>
      <c r="I13" s="506"/>
      <c r="J13" s="507"/>
      <c r="K13" s="507"/>
      <c r="L13" s="82"/>
      <c r="M13" s="519"/>
      <c r="N13" s="520"/>
      <c r="O13" s="521"/>
      <c r="P13" s="527"/>
      <c r="Q13" s="530"/>
      <c r="R13" s="65"/>
    </row>
    <row r="14" spans="1:18" ht="23.25" customHeight="1" x14ac:dyDescent="0.25">
      <c r="A14" s="74" t="s">
        <v>155</v>
      </c>
      <c r="B14" s="90" t="s">
        <v>58</v>
      </c>
      <c r="C14" s="119">
        <v>288</v>
      </c>
      <c r="D14" s="498" t="s">
        <v>289</v>
      </c>
      <c r="E14" s="499"/>
      <c r="F14" s="500" t="s">
        <v>272</v>
      </c>
      <c r="G14" s="501"/>
      <c r="H14" s="502"/>
      <c r="I14" s="506">
        <v>9</v>
      </c>
      <c r="J14" s="507"/>
      <c r="K14" s="507"/>
      <c r="L14" s="82">
        <v>6</v>
      </c>
      <c r="M14" s="522"/>
      <c r="N14" s="523"/>
      <c r="O14" s="524"/>
      <c r="P14" s="528"/>
      <c r="Q14" s="531"/>
      <c r="R14" s="65"/>
    </row>
    <row r="15" spans="1:18" ht="23.25" customHeight="1" x14ac:dyDescent="0.25">
      <c r="A15" s="106" t="s">
        <v>182</v>
      </c>
      <c r="B15" s="249" t="s">
        <v>59</v>
      </c>
      <c r="C15" s="145">
        <v>128</v>
      </c>
      <c r="D15" s="495" t="s">
        <v>269</v>
      </c>
      <c r="E15" s="532"/>
      <c r="F15" s="495" t="s">
        <v>269</v>
      </c>
      <c r="G15" s="496"/>
      <c r="H15" s="532"/>
      <c r="I15" s="514">
        <v>1</v>
      </c>
      <c r="J15" s="515"/>
      <c r="K15" s="515"/>
      <c r="L15" s="24">
        <v>1</v>
      </c>
      <c r="M15" s="464">
        <v>1</v>
      </c>
      <c r="N15" s="492"/>
      <c r="O15" s="492"/>
      <c r="P15" s="317">
        <v>1</v>
      </c>
      <c r="Q15" s="48">
        <v>2</v>
      </c>
      <c r="R15" s="65"/>
    </row>
    <row r="16" spans="1:18" ht="23.25" customHeight="1" x14ac:dyDescent="0.25">
      <c r="A16" s="106" t="s">
        <v>60</v>
      </c>
      <c r="B16" s="248" t="s">
        <v>61</v>
      </c>
      <c r="C16" s="141">
        <v>355</v>
      </c>
      <c r="D16" s="282">
        <v>13</v>
      </c>
      <c r="E16" s="24">
        <v>15</v>
      </c>
      <c r="F16" s="280">
        <v>41</v>
      </c>
      <c r="G16" s="281">
        <v>51</v>
      </c>
      <c r="H16" s="110">
        <v>92</v>
      </c>
      <c r="I16" s="430">
        <v>12</v>
      </c>
      <c r="J16" s="404"/>
      <c r="K16" s="404"/>
      <c r="L16" s="31">
        <v>33</v>
      </c>
      <c r="M16" s="434">
        <v>12</v>
      </c>
      <c r="N16" s="492"/>
      <c r="O16" s="492"/>
      <c r="P16" s="317">
        <v>33</v>
      </c>
      <c r="Q16" s="48">
        <v>45</v>
      </c>
      <c r="R16" s="65"/>
    </row>
    <row r="17" spans="1:18" ht="23.25" customHeight="1" x14ac:dyDescent="0.25">
      <c r="A17" s="106" t="s">
        <v>62</v>
      </c>
      <c r="B17" s="248" t="s">
        <v>63</v>
      </c>
      <c r="C17" s="132">
        <v>397</v>
      </c>
      <c r="D17" s="282">
        <v>0</v>
      </c>
      <c r="E17" s="24">
        <v>1</v>
      </c>
      <c r="F17" s="495" t="s">
        <v>269</v>
      </c>
      <c r="G17" s="496"/>
      <c r="H17" s="532"/>
      <c r="I17" s="430">
        <v>1</v>
      </c>
      <c r="J17" s="404"/>
      <c r="K17" s="404"/>
      <c r="L17" s="24">
        <v>1</v>
      </c>
      <c r="M17" s="434">
        <v>1</v>
      </c>
      <c r="N17" s="406"/>
      <c r="O17" s="406"/>
      <c r="P17" s="317">
        <v>1</v>
      </c>
      <c r="Q17" s="48">
        <v>2</v>
      </c>
      <c r="R17" s="65"/>
    </row>
    <row r="18" spans="1:18" ht="23.25" customHeight="1" x14ac:dyDescent="0.25">
      <c r="A18" s="387" t="s">
        <v>169</v>
      </c>
      <c r="B18" s="248" t="s">
        <v>64</v>
      </c>
      <c r="C18" s="141">
        <v>340</v>
      </c>
      <c r="D18" s="282"/>
      <c r="E18" s="24"/>
      <c r="F18" s="495" t="s">
        <v>269</v>
      </c>
      <c r="G18" s="496"/>
      <c r="H18" s="532"/>
      <c r="I18" s="430">
        <v>1</v>
      </c>
      <c r="J18" s="404"/>
      <c r="K18" s="404"/>
      <c r="L18" s="24">
        <v>1</v>
      </c>
      <c r="M18" s="464">
        <v>1</v>
      </c>
      <c r="N18" s="492"/>
      <c r="O18" s="492"/>
      <c r="P18" s="317">
        <v>1</v>
      </c>
      <c r="Q18" s="48">
        <v>2</v>
      </c>
      <c r="R18" s="65"/>
    </row>
    <row r="19" spans="1:18" ht="23.25" customHeight="1" x14ac:dyDescent="0.25">
      <c r="A19" s="245" t="s">
        <v>65</v>
      </c>
      <c r="B19" s="248" t="s">
        <v>66</v>
      </c>
      <c r="C19" s="141">
        <v>267</v>
      </c>
      <c r="D19" s="282">
        <v>0</v>
      </c>
      <c r="E19" s="24">
        <v>0</v>
      </c>
      <c r="F19" s="495" t="s">
        <v>269</v>
      </c>
      <c r="G19" s="496"/>
      <c r="H19" s="532"/>
      <c r="I19" s="514">
        <v>1</v>
      </c>
      <c r="J19" s="547"/>
      <c r="K19" s="547"/>
      <c r="L19" s="24">
        <v>1</v>
      </c>
      <c r="M19" s="464">
        <v>1</v>
      </c>
      <c r="N19" s="492"/>
      <c r="O19" s="492"/>
      <c r="P19" s="317">
        <v>1</v>
      </c>
      <c r="Q19" s="48">
        <v>2</v>
      </c>
      <c r="R19" s="65"/>
    </row>
    <row r="20" spans="1:18" ht="23.25" customHeight="1" thickBot="1" x14ac:dyDescent="0.3">
      <c r="A20" s="245" t="s">
        <v>67</v>
      </c>
      <c r="B20" s="247" t="s">
        <v>68</v>
      </c>
      <c r="C20" s="141">
        <v>310</v>
      </c>
      <c r="D20" s="282">
        <v>0</v>
      </c>
      <c r="E20" s="344">
        <v>0</v>
      </c>
      <c r="F20" s="400" t="s">
        <v>269</v>
      </c>
      <c r="G20" s="401"/>
      <c r="H20" s="402"/>
      <c r="I20" s="539">
        <v>1</v>
      </c>
      <c r="J20" s="436"/>
      <c r="K20" s="436"/>
      <c r="L20" s="239">
        <v>1</v>
      </c>
      <c r="M20" s="539">
        <v>1</v>
      </c>
      <c r="N20" s="436"/>
      <c r="O20" s="436"/>
      <c r="P20" s="315">
        <v>1</v>
      </c>
      <c r="Q20" s="172">
        <v>2</v>
      </c>
      <c r="R20" s="65"/>
    </row>
    <row r="21" spans="1:18" ht="20.25" customHeight="1" thickTop="1" thickBot="1" x14ac:dyDescent="0.3">
      <c r="A21" s="56" t="s">
        <v>7</v>
      </c>
      <c r="B21" s="44"/>
      <c r="C21" s="30">
        <f t="shared" ref="C21:H21" si="0">SUM(C5:C20)</f>
        <v>6082</v>
      </c>
      <c r="D21" s="115">
        <f t="shared" si="0"/>
        <v>14</v>
      </c>
      <c r="E21" s="115">
        <f t="shared" si="0"/>
        <v>16</v>
      </c>
      <c r="F21" s="181">
        <f t="shared" si="0"/>
        <v>52</v>
      </c>
      <c r="G21" s="183">
        <f t="shared" si="0"/>
        <v>67</v>
      </c>
      <c r="H21" s="160">
        <f t="shared" si="0"/>
        <v>119</v>
      </c>
      <c r="I21" s="431">
        <f>SUM(I5:K20)</f>
        <v>26</v>
      </c>
      <c r="J21" s="493"/>
      <c r="K21" s="494"/>
      <c r="L21" s="116">
        <f>SUM(L5:L20)</f>
        <v>44</v>
      </c>
      <c r="M21" s="431">
        <f>SUM(M5:M20)</f>
        <v>26</v>
      </c>
      <c r="N21" s="493"/>
      <c r="O21" s="494"/>
      <c r="P21" s="192">
        <f>SUM(P5:P20)</f>
        <v>44</v>
      </c>
      <c r="Q21" s="160">
        <f>SUM(Q5:Q20)</f>
        <v>70</v>
      </c>
      <c r="R21" s="65"/>
    </row>
    <row r="22" spans="1:18" ht="15" customHeight="1" thickTop="1" thickBot="1" x14ac:dyDescent="0.3">
      <c r="A22" s="533" t="s">
        <v>16</v>
      </c>
      <c r="B22" s="534"/>
      <c r="C22" s="534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6"/>
    </row>
    <row r="23" spans="1:18" ht="23.25" customHeight="1" x14ac:dyDescent="0.25">
      <c r="A23" s="106" t="s">
        <v>69</v>
      </c>
      <c r="B23" s="269" t="s">
        <v>70</v>
      </c>
      <c r="C23" s="141">
        <v>619</v>
      </c>
      <c r="D23" s="283"/>
      <c r="E23" s="162"/>
      <c r="F23" s="278"/>
      <c r="G23" s="279"/>
      <c r="H23" s="208"/>
      <c r="I23" s="525"/>
      <c r="J23" s="452"/>
      <c r="K23" s="452"/>
      <c r="L23" s="162"/>
      <c r="M23" s="503" t="s">
        <v>275</v>
      </c>
      <c r="N23" s="504"/>
      <c r="O23" s="504"/>
      <c r="P23" s="505"/>
      <c r="Q23" s="162">
        <v>0</v>
      </c>
      <c r="R23" s="65"/>
    </row>
    <row r="24" spans="1:18" ht="23.25" customHeight="1" x14ac:dyDescent="0.25">
      <c r="A24" s="106" t="s">
        <v>141</v>
      </c>
      <c r="B24" s="269" t="s">
        <v>142</v>
      </c>
      <c r="C24" s="141">
        <v>627</v>
      </c>
      <c r="D24" s="215"/>
      <c r="E24" s="211"/>
      <c r="F24" s="255"/>
      <c r="G24" s="252"/>
      <c r="H24" s="110"/>
      <c r="I24" s="430"/>
      <c r="J24" s="404"/>
      <c r="K24" s="404"/>
      <c r="L24" s="216"/>
      <c r="M24" s="544" t="s">
        <v>275</v>
      </c>
      <c r="N24" s="545"/>
      <c r="O24" s="545"/>
      <c r="P24" s="546"/>
      <c r="Q24" s="24">
        <v>0</v>
      </c>
      <c r="R24" s="65"/>
    </row>
    <row r="25" spans="1:18" ht="23.25" customHeight="1" x14ac:dyDescent="0.25">
      <c r="A25" s="354" t="s">
        <v>268</v>
      </c>
      <c r="B25" s="355" t="s">
        <v>71</v>
      </c>
      <c r="C25" s="356">
        <v>537</v>
      </c>
      <c r="D25" s="357">
        <v>1</v>
      </c>
      <c r="E25" s="358">
        <v>1</v>
      </c>
      <c r="F25" s="540" t="s">
        <v>274</v>
      </c>
      <c r="G25" s="543"/>
      <c r="H25" s="537"/>
      <c r="I25" s="537">
        <v>2</v>
      </c>
      <c r="J25" s="538"/>
      <c r="K25" s="538"/>
      <c r="L25" s="358">
        <v>3</v>
      </c>
      <c r="M25" s="542">
        <v>2</v>
      </c>
      <c r="N25" s="538"/>
      <c r="O25" s="538"/>
      <c r="P25" s="359">
        <v>3</v>
      </c>
      <c r="Q25" s="358">
        <v>5</v>
      </c>
      <c r="R25" s="65"/>
    </row>
    <row r="26" spans="1:18" ht="23.25" customHeight="1" x14ac:dyDescent="0.25">
      <c r="A26" s="354" t="s">
        <v>73</v>
      </c>
      <c r="B26" s="355" t="s">
        <v>74</v>
      </c>
      <c r="C26" s="356">
        <v>350</v>
      </c>
      <c r="D26" s="540" t="s">
        <v>270</v>
      </c>
      <c r="E26" s="541"/>
      <c r="F26" s="361">
        <v>5</v>
      </c>
      <c r="G26" s="361">
        <v>5</v>
      </c>
      <c r="H26" s="358">
        <v>10</v>
      </c>
      <c r="I26" s="540" t="s">
        <v>287</v>
      </c>
      <c r="J26" s="543"/>
      <c r="K26" s="543"/>
      <c r="L26" s="541"/>
      <c r="M26" s="542"/>
      <c r="N26" s="538"/>
      <c r="O26" s="538"/>
      <c r="P26" s="359"/>
      <c r="Q26" s="360"/>
      <c r="R26" s="65"/>
    </row>
    <row r="27" spans="1:18" ht="23.25" customHeight="1" x14ac:dyDescent="0.25">
      <c r="A27" s="106" t="s">
        <v>266</v>
      </c>
      <c r="B27" s="314" t="s">
        <v>72</v>
      </c>
      <c r="C27" s="309">
        <v>390</v>
      </c>
      <c r="D27" s="311">
        <v>0</v>
      </c>
      <c r="E27" s="48">
        <v>5</v>
      </c>
      <c r="F27" s="310">
        <v>9</v>
      </c>
      <c r="G27" s="310">
        <v>6</v>
      </c>
      <c r="H27" s="310">
        <v>15</v>
      </c>
      <c r="I27" s="434">
        <v>3</v>
      </c>
      <c r="J27" s="406"/>
      <c r="K27" s="406"/>
      <c r="L27" s="48">
        <v>5</v>
      </c>
      <c r="M27" s="434">
        <v>3</v>
      </c>
      <c r="N27" s="406"/>
      <c r="O27" s="406"/>
      <c r="P27" s="147">
        <v>5</v>
      </c>
      <c r="Q27" s="48">
        <v>8</v>
      </c>
      <c r="R27" s="65"/>
    </row>
    <row r="28" spans="1:18" ht="23.25" customHeight="1" x14ac:dyDescent="0.25">
      <c r="A28" s="354" t="s">
        <v>267</v>
      </c>
      <c r="B28" s="355" t="s">
        <v>75</v>
      </c>
      <c r="C28" s="356">
        <v>305</v>
      </c>
      <c r="D28" s="540" t="s">
        <v>270</v>
      </c>
      <c r="E28" s="541"/>
      <c r="F28" s="361">
        <v>5</v>
      </c>
      <c r="G28" s="361">
        <v>5</v>
      </c>
      <c r="H28" s="361">
        <v>10</v>
      </c>
      <c r="I28" s="540" t="s">
        <v>287</v>
      </c>
      <c r="J28" s="543"/>
      <c r="K28" s="543"/>
      <c r="L28" s="541"/>
      <c r="M28" s="542"/>
      <c r="N28" s="538"/>
      <c r="O28" s="538"/>
      <c r="P28" s="359"/>
      <c r="Q28" s="360"/>
      <c r="R28" s="65"/>
    </row>
    <row r="29" spans="1:18" ht="23.25" customHeight="1" x14ac:dyDescent="0.25">
      <c r="A29" s="106" t="s">
        <v>78</v>
      </c>
      <c r="B29" s="249" t="s">
        <v>79</v>
      </c>
      <c r="C29" s="145">
        <v>380</v>
      </c>
      <c r="D29" s="66">
        <v>1</v>
      </c>
      <c r="E29" s="24">
        <v>1</v>
      </c>
      <c r="F29" s="495" t="s">
        <v>269</v>
      </c>
      <c r="G29" s="496"/>
      <c r="H29" s="532"/>
      <c r="I29" s="495">
        <v>1</v>
      </c>
      <c r="J29" s="496"/>
      <c r="K29" s="496"/>
      <c r="L29" s="24">
        <v>1</v>
      </c>
      <c r="M29" s="434">
        <v>1</v>
      </c>
      <c r="N29" s="492"/>
      <c r="O29" s="492"/>
      <c r="P29" s="317">
        <v>1</v>
      </c>
      <c r="Q29" s="48">
        <v>2</v>
      </c>
      <c r="R29" s="65"/>
    </row>
    <row r="30" spans="1:18" ht="23.25" customHeight="1" x14ac:dyDescent="0.25">
      <c r="A30" s="129" t="s">
        <v>215</v>
      </c>
      <c r="B30" s="249" t="s">
        <v>216</v>
      </c>
      <c r="C30" s="145">
        <v>140</v>
      </c>
      <c r="D30" s="66">
        <v>2</v>
      </c>
      <c r="E30" s="24">
        <v>2</v>
      </c>
      <c r="F30" s="255">
        <v>8</v>
      </c>
      <c r="G30" s="252">
        <v>8</v>
      </c>
      <c r="H30" s="110">
        <v>16</v>
      </c>
      <c r="I30" s="430">
        <v>2</v>
      </c>
      <c r="J30" s="497"/>
      <c r="K30" s="497"/>
      <c r="L30" s="24">
        <v>2</v>
      </c>
      <c r="M30" s="434">
        <v>2</v>
      </c>
      <c r="N30" s="492"/>
      <c r="O30" s="492"/>
      <c r="P30" s="317">
        <v>2</v>
      </c>
      <c r="Q30" s="48">
        <v>4</v>
      </c>
      <c r="R30" s="65"/>
    </row>
    <row r="31" spans="1:18" ht="23.25" customHeight="1" thickBot="1" x14ac:dyDescent="0.3">
      <c r="A31" s="106" t="s">
        <v>76</v>
      </c>
      <c r="B31" s="249" t="s">
        <v>77</v>
      </c>
      <c r="C31" s="145">
        <v>732</v>
      </c>
      <c r="D31" s="171">
        <v>0</v>
      </c>
      <c r="E31" s="172">
        <v>2</v>
      </c>
      <c r="F31" s="257">
        <v>2</v>
      </c>
      <c r="G31" s="250">
        <v>3</v>
      </c>
      <c r="H31" s="202">
        <v>5</v>
      </c>
      <c r="I31" s="478">
        <v>1</v>
      </c>
      <c r="J31" s="490"/>
      <c r="K31" s="490"/>
      <c r="L31" s="172">
        <v>1</v>
      </c>
      <c r="M31" s="478">
        <v>1</v>
      </c>
      <c r="N31" s="491"/>
      <c r="O31" s="491"/>
      <c r="P31" s="319">
        <v>1</v>
      </c>
      <c r="Q31" s="172">
        <v>2</v>
      </c>
      <c r="R31" s="65"/>
    </row>
    <row r="32" spans="1:18" ht="20.25" customHeight="1" thickTop="1" thickBot="1" x14ac:dyDescent="0.3">
      <c r="A32" s="56" t="s">
        <v>7</v>
      </c>
      <c r="B32" s="44"/>
      <c r="C32" s="30">
        <f t="shared" ref="C32:H32" si="1">SUM(C23:C31)</f>
        <v>4080</v>
      </c>
      <c r="D32" s="115">
        <f t="shared" si="1"/>
        <v>4</v>
      </c>
      <c r="E32" s="116">
        <f t="shared" si="1"/>
        <v>11</v>
      </c>
      <c r="F32" s="115">
        <f t="shared" si="1"/>
        <v>29</v>
      </c>
      <c r="G32" s="192">
        <f t="shared" si="1"/>
        <v>27</v>
      </c>
      <c r="H32" s="116">
        <f t="shared" si="1"/>
        <v>56</v>
      </c>
      <c r="I32" s="431">
        <f>SUM(I23:K31)</f>
        <v>9</v>
      </c>
      <c r="J32" s="493"/>
      <c r="K32" s="494"/>
      <c r="L32" s="116">
        <f>SUM(L23:L31)</f>
        <v>12</v>
      </c>
      <c r="M32" s="431">
        <f>SUM(M23:O31)</f>
        <v>9</v>
      </c>
      <c r="N32" s="493"/>
      <c r="O32" s="494"/>
      <c r="P32" s="192">
        <f>SUM(P23:P31)</f>
        <v>12</v>
      </c>
      <c r="Q32" s="160">
        <f>SUM(Q23:Q31)</f>
        <v>21</v>
      </c>
      <c r="R32" s="65"/>
    </row>
    <row r="33" spans="1:18" ht="20.25" customHeight="1" thickTop="1" thickBot="1" x14ac:dyDescent="0.3">
      <c r="A33" s="61" t="s">
        <v>17</v>
      </c>
      <c r="B33" s="68"/>
      <c r="C33" s="69">
        <f t="shared" ref="C33:H33" si="2">SUM(C32+C21)</f>
        <v>10162</v>
      </c>
      <c r="D33" s="34">
        <f t="shared" si="2"/>
        <v>18</v>
      </c>
      <c r="E33" s="35">
        <f t="shared" si="2"/>
        <v>27</v>
      </c>
      <c r="F33" s="34">
        <f t="shared" si="2"/>
        <v>81</v>
      </c>
      <c r="G33" s="36">
        <f t="shared" si="2"/>
        <v>94</v>
      </c>
      <c r="H33" s="35">
        <f t="shared" si="2"/>
        <v>175</v>
      </c>
      <c r="I33" s="461">
        <f>SUM(I21,I32)</f>
        <v>35</v>
      </c>
      <c r="J33" s="488"/>
      <c r="K33" s="489"/>
      <c r="L33" s="35">
        <f>SUM(L21,L32)</f>
        <v>56</v>
      </c>
      <c r="M33" s="461">
        <f>SUM(M21,M32)</f>
        <v>35</v>
      </c>
      <c r="N33" s="488"/>
      <c r="O33" s="489"/>
      <c r="P33" s="36">
        <f>SUM(P21,P32)</f>
        <v>56</v>
      </c>
      <c r="Q33" s="35">
        <f>SUM(Q21,Q32)</f>
        <v>91</v>
      </c>
      <c r="R33" s="65"/>
    </row>
    <row r="34" spans="1:18" ht="13.8" thickTop="1" x14ac:dyDescent="0.25"/>
  </sheetData>
  <mergeCells count="76">
    <mergeCell ref="M23:P23"/>
    <mergeCell ref="M24:P24"/>
    <mergeCell ref="I11:L11"/>
    <mergeCell ref="I12:L12"/>
    <mergeCell ref="I14:K14"/>
    <mergeCell ref="M20:O20"/>
    <mergeCell ref="M21:O21"/>
    <mergeCell ref="I19:K19"/>
    <mergeCell ref="I18:K18"/>
    <mergeCell ref="M18:O18"/>
    <mergeCell ref="D26:E26"/>
    <mergeCell ref="F25:H25"/>
    <mergeCell ref="I26:L26"/>
    <mergeCell ref="I28:L28"/>
    <mergeCell ref="F15:H15"/>
    <mergeCell ref="D15:E15"/>
    <mergeCell ref="F17:H17"/>
    <mergeCell ref="F18:H18"/>
    <mergeCell ref="F29:H29"/>
    <mergeCell ref="F19:H19"/>
    <mergeCell ref="A22:Q22"/>
    <mergeCell ref="F20:H20"/>
    <mergeCell ref="I24:K24"/>
    <mergeCell ref="I25:K25"/>
    <mergeCell ref="I27:K27"/>
    <mergeCell ref="I23:K23"/>
    <mergeCell ref="M19:O19"/>
    <mergeCell ref="I21:K21"/>
    <mergeCell ref="I20:K20"/>
    <mergeCell ref="D28:E28"/>
    <mergeCell ref="M25:O25"/>
    <mergeCell ref="M26:O26"/>
    <mergeCell ref="M27:O27"/>
    <mergeCell ref="M28:O28"/>
    <mergeCell ref="I3:K3"/>
    <mergeCell ref="M3:O3"/>
    <mergeCell ref="A4:Q4"/>
    <mergeCell ref="M17:O17"/>
    <mergeCell ref="I16:K16"/>
    <mergeCell ref="M16:O16"/>
    <mergeCell ref="I15:K15"/>
    <mergeCell ref="I17:K17"/>
    <mergeCell ref="M15:O15"/>
    <mergeCell ref="I13:K13"/>
    <mergeCell ref="F11:H11"/>
    <mergeCell ref="M6:O14"/>
    <mergeCell ref="I5:K5"/>
    <mergeCell ref="D10:E10"/>
    <mergeCell ref="P6:P14"/>
    <mergeCell ref="Q6:Q14"/>
    <mergeCell ref="A1:Q1"/>
    <mergeCell ref="D2:E2"/>
    <mergeCell ref="F2:H2"/>
    <mergeCell ref="I2:L2"/>
    <mergeCell ref="M2:Q2"/>
    <mergeCell ref="D14:E14"/>
    <mergeCell ref="F14:H14"/>
    <mergeCell ref="I8:L8"/>
    <mergeCell ref="M5:P5"/>
    <mergeCell ref="I6:L6"/>
    <mergeCell ref="F6:H6"/>
    <mergeCell ref="F9:H9"/>
    <mergeCell ref="I7:K7"/>
    <mergeCell ref="I10:L10"/>
    <mergeCell ref="D9:E9"/>
    <mergeCell ref="F13:H13"/>
    <mergeCell ref="M33:O33"/>
    <mergeCell ref="I31:K31"/>
    <mergeCell ref="M31:O31"/>
    <mergeCell ref="I33:K33"/>
    <mergeCell ref="M29:O29"/>
    <mergeCell ref="M32:O32"/>
    <mergeCell ref="I32:K32"/>
    <mergeCell ref="M30:O30"/>
    <mergeCell ref="I29:K29"/>
    <mergeCell ref="I30:K30"/>
  </mergeCells>
  <phoneticPr fontId="3" type="noConversion"/>
  <printOptions horizontalCentered="1"/>
  <pageMargins left="0.78740157480314965" right="0.19685039370078741" top="0.39370078740157483" bottom="0.59055118110236227" header="0.59055118110236227" footer="0.51181102362204722"/>
  <pageSetup paperSize="9" scale="95" orientation="portrait" copies="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Q35"/>
  <sheetViews>
    <sheetView zoomScale="120" zoomScaleNormal="120" workbookViewId="0">
      <pane ySplit="3" topLeftCell="A7" activePane="bottomLeft" state="frozen"/>
      <selection pane="bottomLeft" activeCell="T25" sqref="T25"/>
    </sheetView>
  </sheetViews>
  <sheetFormatPr baseColWidth="10" defaultRowHeight="13.2" x14ac:dyDescent="0.25"/>
  <cols>
    <col min="1" max="1" width="17.44140625" customWidth="1"/>
    <col min="2" max="3" width="5.88671875" customWidth="1"/>
    <col min="4" max="5" width="7.33203125" customWidth="1"/>
    <col min="6" max="6" width="6" customWidth="1"/>
    <col min="7" max="7" width="5.88671875" customWidth="1"/>
    <col min="8" max="8" width="4.6640625" customWidth="1"/>
    <col min="9" max="10" width="3.44140625" customWidth="1"/>
    <col min="11" max="11" width="1.88671875" customWidth="1"/>
    <col min="12" max="12" width="7.33203125" customWidth="1"/>
    <col min="13" max="14" width="3.44140625" customWidth="1"/>
    <col min="15" max="15" width="1.88671875" customWidth="1"/>
    <col min="16" max="16" width="7.33203125" customWidth="1"/>
    <col min="17" max="17" width="4.6640625" customWidth="1"/>
  </cols>
  <sheetData>
    <row r="1" spans="1:17" ht="64.5" customHeight="1" thickBot="1" x14ac:dyDescent="0.35">
      <c r="A1" s="552" t="s">
        <v>283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17" ht="24" customHeight="1" x14ac:dyDescent="0.25">
      <c r="A2" s="97" t="s">
        <v>0</v>
      </c>
      <c r="B2" s="98" t="s">
        <v>26</v>
      </c>
      <c r="C2" s="99" t="s">
        <v>1</v>
      </c>
      <c r="D2" s="454" t="s">
        <v>184</v>
      </c>
      <c r="E2" s="455"/>
      <c r="F2" s="454" t="s">
        <v>285</v>
      </c>
      <c r="G2" s="456"/>
      <c r="H2" s="455"/>
      <c r="I2" s="457" t="s">
        <v>5</v>
      </c>
      <c r="J2" s="458"/>
      <c r="K2" s="458"/>
      <c r="L2" s="459"/>
      <c r="M2" s="460" t="s">
        <v>218</v>
      </c>
      <c r="N2" s="458"/>
      <c r="O2" s="458"/>
      <c r="P2" s="458"/>
      <c r="Q2" s="459"/>
    </row>
    <row r="3" spans="1:17" ht="27" customHeight="1" x14ac:dyDescent="0.25">
      <c r="A3" s="62"/>
      <c r="B3" s="37"/>
      <c r="C3" s="1"/>
      <c r="D3" s="46" t="s">
        <v>148</v>
      </c>
      <c r="E3" s="33" t="s">
        <v>175</v>
      </c>
      <c r="F3" s="14" t="s">
        <v>2</v>
      </c>
      <c r="G3" s="16" t="s">
        <v>3</v>
      </c>
      <c r="H3" s="15" t="s">
        <v>4</v>
      </c>
      <c r="I3" s="553" t="s">
        <v>148</v>
      </c>
      <c r="J3" s="554"/>
      <c r="K3" s="554"/>
      <c r="L3" s="33" t="s">
        <v>175</v>
      </c>
      <c r="M3" s="553" t="s">
        <v>148</v>
      </c>
      <c r="N3" s="554"/>
      <c r="O3" s="554"/>
      <c r="P3" s="17" t="s">
        <v>175</v>
      </c>
      <c r="Q3" s="2" t="s">
        <v>4</v>
      </c>
    </row>
    <row r="4" spans="1:17" ht="15" customHeight="1" thickBot="1" x14ac:dyDescent="0.3">
      <c r="A4" s="510" t="s">
        <v>18</v>
      </c>
      <c r="B4" s="555"/>
      <c r="C4" s="555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23.25" customHeight="1" x14ac:dyDescent="0.25">
      <c r="A5" s="74" t="s">
        <v>170</v>
      </c>
      <c r="B5" s="92" t="s">
        <v>27</v>
      </c>
      <c r="C5" s="101">
        <v>79</v>
      </c>
      <c r="D5" s="410" t="s">
        <v>269</v>
      </c>
      <c r="E5" s="412"/>
      <c r="F5" s="425">
        <v>0</v>
      </c>
      <c r="G5" s="427"/>
      <c r="H5" s="426"/>
      <c r="I5" s="607">
        <v>6</v>
      </c>
      <c r="J5" s="608"/>
      <c r="K5" s="609"/>
      <c r="L5" s="369">
        <v>6</v>
      </c>
      <c r="M5" s="603">
        <v>6</v>
      </c>
      <c r="N5" s="604"/>
      <c r="O5" s="604"/>
      <c r="P5" s="604">
        <v>6</v>
      </c>
      <c r="Q5" s="560">
        <v>12</v>
      </c>
    </row>
    <row r="6" spans="1:17" ht="23.25" customHeight="1" x14ac:dyDescent="0.25">
      <c r="A6" s="74" t="s">
        <v>171</v>
      </c>
      <c r="B6" s="92" t="s">
        <v>80</v>
      </c>
      <c r="C6" s="101">
        <v>1658</v>
      </c>
      <c r="D6" s="265">
        <v>0</v>
      </c>
      <c r="E6" s="219">
        <v>2</v>
      </c>
      <c r="F6" s="425" t="s">
        <v>269</v>
      </c>
      <c r="G6" s="427"/>
      <c r="H6" s="426"/>
      <c r="I6" s="548">
        <v>1</v>
      </c>
      <c r="J6" s="549"/>
      <c r="K6" s="551"/>
      <c r="L6" s="339">
        <v>1</v>
      </c>
      <c r="M6" s="605"/>
      <c r="N6" s="606"/>
      <c r="O6" s="606"/>
      <c r="P6" s="606"/>
      <c r="Q6" s="561"/>
    </row>
    <row r="7" spans="1:17" ht="23.25" customHeight="1" x14ac:dyDescent="0.25">
      <c r="A7" s="74" t="s">
        <v>234</v>
      </c>
      <c r="B7" s="92" t="s">
        <v>235</v>
      </c>
      <c r="C7" s="101">
        <v>92</v>
      </c>
      <c r="D7" s="425" t="s">
        <v>270</v>
      </c>
      <c r="E7" s="426"/>
      <c r="F7" s="425" t="s">
        <v>269</v>
      </c>
      <c r="G7" s="427"/>
      <c r="H7" s="426"/>
      <c r="I7" s="548"/>
      <c r="J7" s="549"/>
      <c r="K7" s="551"/>
      <c r="L7" s="339"/>
      <c r="M7" s="605"/>
      <c r="N7" s="606"/>
      <c r="O7" s="606"/>
      <c r="P7" s="606"/>
      <c r="Q7" s="561"/>
    </row>
    <row r="8" spans="1:17" ht="23.25" customHeight="1" x14ac:dyDescent="0.25">
      <c r="A8" s="74" t="s">
        <v>147</v>
      </c>
      <c r="B8" s="75" t="s">
        <v>82</v>
      </c>
      <c r="C8" s="101">
        <v>453</v>
      </c>
      <c r="D8" s="265">
        <v>2</v>
      </c>
      <c r="E8" s="219">
        <v>1</v>
      </c>
      <c r="F8" s="295" t="s">
        <v>273</v>
      </c>
      <c r="G8" s="296" t="s">
        <v>273</v>
      </c>
      <c r="H8" s="170"/>
      <c r="I8" s="548" t="s">
        <v>286</v>
      </c>
      <c r="J8" s="549"/>
      <c r="K8" s="549"/>
      <c r="L8" s="550"/>
      <c r="M8" s="605"/>
      <c r="N8" s="606"/>
      <c r="O8" s="606"/>
      <c r="P8" s="606"/>
      <c r="Q8" s="561"/>
    </row>
    <row r="9" spans="1:17" ht="23.25" customHeight="1" x14ac:dyDescent="0.25">
      <c r="A9" s="74" t="s">
        <v>84</v>
      </c>
      <c r="B9" s="75" t="s">
        <v>83</v>
      </c>
      <c r="C9" s="101">
        <v>430</v>
      </c>
      <c r="D9" s="425" t="s">
        <v>270</v>
      </c>
      <c r="E9" s="426"/>
      <c r="F9" s="425" t="s">
        <v>269</v>
      </c>
      <c r="G9" s="427"/>
      <c r="H9" s="426"/>
      <c r="I9" s="548" t="s">
        <v>286</v>
      </c>
      <c r="J9" s="549"/>
      <c r="K9" s="549"/>
      <c r="L9" s="549"/>
      <c r="M9" s="605"/>
      <c r="N9" s="606"/>
      <c r="O9" s="606"/>
      <c r="P9" s="606"/>
      <c r="Q9" s="561"/>
    </row>
    <row r="10" spans="1:17" ht="23.25" customHeight="1" x14ac:dyDescent="0.25">
      <c r="A10" s="244" t="s">
        <v>185</v>
      </c>
      <c r="B10" s="75" t="s">
        <v>88</v>
      </c>
      <c r="C10" s="101">
        <v>289</v>
      </c>
      <c r="D10" s="265">
        <v>0</v>
      </c>
      <c r="E10" s="219">
        <v>0</v>
      </c>
      <c r="F10" s="265">
        <v>14</v>
      </c>
      <c r="G10" s="266">
        <v>11</v>
      </c>
      <c r="H10" s="170">
        <v>25</v>
      </c>
      <c r="I10" s="548" t="s">
        <v>286</v>
      </c>
      <c r="J10" s="549"/>
      <c r="K10" s="549"/>
      <c r="L10" s="550"/>
      <c r="M10" s="605"/>
      <c r="N10" s="606"/>
      <c r="O10" s="606"/>
      <c r="P10" s="606"/>
      <c r="Q10" s="561"/>
    </row>
    <row r="11" spans="1:17" ht="23.25" customHeight="1" x14ac:dyDescent="0.25">
      <c r="A11" s="244" t="s">
        <v>87</v>
      </c>
      <c r="B11" s="75" t="s">
        <v>89</v>
      </c>
      <c r="C11" s="101">
        <v>347</v>
      </c>
      <c r="D11" s="265">
        <v>2</v>
      </c>
      <c r="E11" s="219">
        <v>0</v>
      </c>
      <c r="F11" s="265">
        <v>14</v>
      </c>
      <c r="G11" s="266">
        <v>11</v>
      </c>
      <c r="H11" s="170">
        <v>25</v>
      </c>
      <c r="I11" s="548" t="s">
        <v>286</v>
      </c>
      <c r="J11" s="549"/>
      <c r="K11" s="549"/>
      <c r="L11" s="550"/>
      <c r="M11" s="605"/>
      <c r="N11" s="606"/>
      <c r="O11" s="606"/>
      <c r="P11" s="606"/>
      <c r="Q11" s="561"/>
    </row>
    <row r="12" spans="1:17" ht="23.25" customHeight="1" x14ac:dyDescent="0.25">
      <c r="A12" s="244" t="s">
        <v>156</v>
      </c>
      <c r="B12" s="75" t="s">
        <v>90</v>
      </c>
      <c r="C12" s="101">
        <v>540</v>
      </c>
      <c r="D12" s="265"/>
      <c r="E12" s="219"/>
      <c r="F12" s="425" t="s">
        <v>269</v>
      </c>
      <c r="G12" s="427"/>
      <c r="H12" s="426"/>
      <c r="I12" s="548" t="s">
        <v>272</v>
      </c>
      <c r="J12" s="549"/>
      <c r="K12" s="549"/>
      <c r="L12" s="549"/>
      <c r="M12" s="605"/>
      <c r="N12" s="606"/>
      <c r="O12" s="606"/>
      <c r="P12" s="606"/>
      <c r="Q12" s="561"/>
    </row>
    <row r="13" spans="1:17" ht="23.25" customHeight="1" x14ac:dyDescent="0.25">
      <c r="A13" s="244" t="s">
        <v>239</v>
      </c>
      <c r="B13" s="75" t="s">
        <v>238</v>
      </c>
      <c r="C13" s="101">
        <v>365</v>
      </c>
      <c r="D13" s="265"/>
      <c r="E13" s="219"/>
      <c r="F13" s="425" t="s">
        <v>269</v>
      </c>
      <c r="G13" s="427"/>
      <c r="H13" s="426"/>
      <c r="I13" s="548" t="s">
        <v>286</v>
      </c>
      <c r="J13" s="549"/>
      <c r="K13" s="549"/>
      <c r="L13" s="550"/>
      <c r="M13" s="605"/>
      <c r="N13" s="606"/>
      <c r="O13" s="606"/>
      <c r="P13" s="606"/>
      <c r="Q13" s="561"/>
    </row>
    <row r="14" spans="1:17" ht="23.25" customHeight="1" x14ac:dyDescent="0.25">
      <c r="A14" s="74" t="s">
        <v>19</v>
      </c>
      <c r="B14" s="75" t="s">
        <v>85</v>
      </c>
      <c r="C14" s="101">
        <v>477</v>
      </c>
      <c r="D14" s="425" t="s">
        <v>270</v>
      </c>
      <c r="E14" s="426"/>
      <c r="F14" s="425" t="s">
        <v>269</v>
      </c>
      <c r="G14" s="427"/>
      <c r="H14" s="426"/>
      <c r="I14" s="548" t="s">
        <v>286</v>
      </c>
      <c r="J14" s="549"/>
      <c r="K14" s="549"/>
      <c r="L14" s="550"/>
      <c r="M14" s="605"/>
      <c r="N14" s="606"/>
      <c r="O14" s="606"/>
      <c r="P14" s="606"/>
      <c r="Q14" s="561"/>
    </row>
    <row r="15" spans="1:17" ht="23.25" customHeight="1" x14ac:dyDescent="0.25">
      <c r="A15" s="244" t="s">
        <v>214</v>
      </c>
      <c r="B15" s="75" t="s">
        <v>86</v>
      </c>
      <c r="C15" s="101">
        <v>367</v>
      </c>
      <c r="D15" s="295"/>
      <c r="E15" s="297"/>
      <c r="F15" s="425" t="s">
        <v>269</v>
      </c>
      <c r="G15" s="427"/>
      <c r="H15" s="426"/>
      <c r="I15" s="548"/>
      <c r="J15" s="549"/>
      <c r="K15" s="551"/>
      <c r="L15" s="339"/>
      <c r="M15" s="605"/>
      <c r="N15" s="606"/>
      <c r="O15" s="606"/>
      <c r="P15" s="606"/>
      <c r="Q15" s="561"/>
    </row>
    <row r="16" spans="1:17" ht="23.25" customHeight="1" x14ac:dyDescent="0.25">
      <c r="A16" s="244" t="s">
        <v>279</v>
      </c>
      <c r="B16" s="92" t="s">
        <v>280</v>
      </c>
      <c r="C16" s="336">
        <v>157</v>
      </c>
      <c r="D16" s="337">
        <v>1</v>
      </c>
      <c r="E16" s="338">
        <v>0</v>
      </c>
      <c r="F16" s="610" t="s">
        <v>270</v>
      </c>
      <c r="G16" s="611"/>
      <c r="H16" s="612"/>
      <c r="I16" s="563" t="s">
        <v>288</v>
      </c>
      <c r="J16" s="564"/>
      <c r="K16" s="564"/>
      <c r="L16" s="565"/>
      <c r="M16" s="605"/>
      <c r="N16" s="606"/>
      <c r="O16" s="606"/>
      <c r="P16" s="606"/>
      <c r="Q16" s="562"/>
    </row>
    <row r="17" spans="1:17" ht="23.25" customHeight="1" x14ac:dyDescent="0.25">
      <c r="A17" s="106" t="s">
        <v>157</v>
      </c>
      <c r="B17" s="91" t="s">
        <v>81</v>
      </c>
      <c r="C17" s="268">
        <v>505</v>
      </c>
      <c r="D17" s="264">
        <v>0</v>
      </c>
      <c r="E17" s="147">
        <v>0</v>
      </c>
      <c r="F17" s="407" t="s">
        <v>269</v>
      </c>
      <c r="G17" s="408"/>
      <c r="H17" s="409"/>
      <c r="I17" s="434">
        <v>1</v>
      </c>
      <c r="J17" s="406"/>
      <c r="K17" s="406"/>
      <c r="L17" s="334">
        <v>1</v>
      </c>
      <c r="M17" s="599">
        <v>1</v>
      </c>
      <c r="N17" s="600"/>
      <c r="O17" s="600"/>
      <c r="P17" s="323">
        <v>1</v>
      </c>
      <c r="Q17" s="48">
        <v>2</v>
      </c>
    </row>
    <row r="18" spans="1:17" ht="23.25" customHeight="1" thickBot="1" x14ac:dyDescent="0.3">
      <c r="A18" s="300" t="s">
        <v>236</v>
      </c>
      <c r="B18" s="93" t="s">
        <v>237</v>
      </c>
      <c r="C18" s="124">
        <v>285</v>
      </c>
      <c r="D18" s="437" t="s">
        <v>269</v>
      </c>
      <c r="E18" s="484"/>
      <c r="F18" s="407" t="s">
        <v>269</v>
      </c>
      <c r="G18" s="408"/>
      <c r="H18" s="409"/>
      <c r="I18" s="478">
        <v>1</v>
      </c>
      <c r="J18" s="468"/>
      <c r="K18" s="468"/>
      <c r="L18" s="340">
        <v>1</v>
      </c>
      <c r="M18" s="558">
        <v>1</v>
      </c>
      <c r="N18" s="559"/>
      <c r="O18" s="559"/>
      <c r="P18" s="324">
        <v>1</v>
      </c>
      <c r="Q18" s="172">
        <v>2</v>
      </c>
    </row>
    <row r="19" spans="1:17" ht="20.25" customHeight="1" thickTop="1" thickBot="1" x14ac:dyDescent="0.3">
      <c r="A19" s="67" t="s">
        <v>7</v>
      </c>
      <c r="B19" s="43"/>
      <c r="C19" s="85">
        <f>SUM(C5:C18)</f>
        <v>6044</v>
      </c>
      <c r="D19" s="267">
        <f t="shared" ref="D19:Q19" si="0">SUM(D5:D18)</f>
        <v>5</v>
      </c>
      <c r="E19" s="222">
        <f t="shared" si="0"/>
        <v>3</v>
      </c>
      <c r="F19" s="223">
        <f t="shared" si="0"/>
        <v>28</v>
      </c>
      <c r="G19" s="224">
        <f t="shared" si="0"/>
        <v>22</v>
      </c>
      <c r="H19" s="225">
        <f t="shared" si="0"/>
        <v>50</v>
      </c>
      <c r="I19" s="593">
        <f t="shared" si="0"/>
        <v>9</v>
      </c>
      <c r="J19" s="594">
        <f t="shared" si="0"/>
        <v>0</v>
      </c>
      <c r="K19" s="595">
        <f t="shared" si="0"/>
        <v>0</v>
      </c>
      <c r="L19" s="125">
        <f t="shared" si="0"/>
        <v>9</v>
      </c>
      <c r="M19" s="593">
        <f t="shared" si="0"/>
        <v>8</v>
      </c>
      <c r="N19" s="594">
        <f t="shared" si="0"/>
        <v>0</v>
      </c>
      <c r="O19" s="595">
        <f t="shared" si="0"/>
        <v>0</v>
      </c>
      <c r="P19" s="220">
        <f t="shared" si="0"/>
        <v>8</v>
      </c>
      <c r="Q19" s="125">
        <f t="shared" si="0"/>
        <v>16</v>
      </c>
    </row>
    <row r="20" spans="1:17" ht="15" customHeight="1" thickBot="1" x14ac:dyDescent="0.3">
      <c r="A20" s="596" t="s">
        <v>20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8"/>
    </row>
    <row r="21" spans="1:17" ht="23.25" customHeight="1" x14ac:dyDescent="0.25">
      <c r="A21" s="74" t="s">
        <v>187</v>
      </c>
      <c r="B21" s="75" t="s">
        <v>91</v>
      </c>
      <c r="C21" s="76">
        <v>261</v>
      </c>
      <c r="D21" s="291">
        <v>1</v>
      </c>
      <c r="E21" s="306">
        <v>0</v>
      </c>
      <c r="F21" s="78">
        <v>13</v>
      </c>
      <c r="G21" s="287">
        <v>16</v>
      </c>
      <c r="H21" s="77">
        <v>29</v>
      </c>
      <c r="I21" s="581">
        <v>15</v>
      </c>
      <c r="J21" s="582"/>
      <c r="K21" s="583"/>
      <c r="L21" s="292">
        <v>15</v>
      </c>
      <c r="M21" s="572">
        <v>15</v>
      </c>
      <c r="N21" s="573"/>
      <c r="O21" s="574"/>
      <c r="P21" s="587">
        <v>15</v>
      </c>
      <c r="Q21" s="590">
        <v>30</v>
      </c>
    </row>
    <row r="22" spans="1:17" ht="23.25" customHeight="1" x14ac:dyDescent="0.25">
      <c r="A22" s="74" t="s">
        <v>186</v>
      </c>
      <c r="B22" s="75" t="s">
        <v>92</v>
      </c>
      <c r="C22" s="76">
        <v>111</v>
      </c>
      <c r="D22" s="78"/>
      <c r="E22" s="77">
        <v>1</v>
      </c>
      <c r="F22" s="78">
        <v>13</v>
      </c>
      <c r="G22" s="287">
        <v>16</v>
      </c>
      <c r="H22" s="77">
        <v>29</v>
      </c>
      <c r="I22" s="584" t="s">
        <v>272</v>
      </c>
      <c r="J22" s="585"/>
      <c r="K22" s="585"/>
      <c r="L22" s="586"/>
      <c r="M22" s="575"/>
      <c r="N22" s="576"/>
      <c r="O22" s="577"/>
      <c r="P22" s="588"/>
      <c r="Q22" s="591"/>
    </row>
    <row r="23" spans="1:17" ht="23.25" customHeight="1" x14ac:dyDescent="0.25">
      <c r="A23" s="74" t="s">
        <v>21</v>
      </c>
      <c r="B23" s="75" t="s">
        <v>93</v>
      </c>
      <c r="C23" s="76">
        <v>317</v>
      </c>
      <c r="D23" s="79"/>
      <c r="E23" s="80"/>
      <c r="F23" s="293"/>
      <c r="G23" s="294"/>
      <c r="H23" s="77"/>
      <c r="I23" s="584" t="s">
        <v>272</v>
      </c>
      <c r="J23" s="585"/>
      <c r="K23" s="585"/>
      <c r="L23" s="586"/>
      <c r="M23" s="575"/>
      <c r="N23" s="576"/>
      <c r="O23" s="577"/>
      <c r="P23" s="588"/>
      <c r="Q23" s="591"/>
    </row>
    <row r="24" spans="1:17" ht="23.25" customHeight="1" x14ac:dyDescent="0.25">
      <c r="A24" s="74" t="s">
        <v>188</v>
      </c>
      <c r="B24" s="75" t="s">
        <v>94</v>
      </c>
      <c r="C24" s="76">
        <v>256</v>
      </c>
      <c r="D24" s="78">
        <v>1</v>
      </c>
      <c r="E24" s="77">
        <v>1</v>
      </c>
      <c r="F24" s="78">
        <v>23</v>
      </c>
      <c r="G24" s="287">
        <v>22</v>
      </c>
      <c r="H24" s="77">
        <v>45</v>
      </c>
      <c r="I24" s="584" t="s">
        <v>272</v>
      </c>
      <c r="J24" s="585"/>
      <c r="K24" s="585"/>
      <c r="L24" s="586"/>
      <c r="M24" s="575"/>
      <c r="N24" s="576"/>
      <c r="O24" s="577"/>
      <c r="P24" s="588"/>
      <c r="Q24" s="591"/>
    </row>
    <row r="25" spans="1:17" ht="23.25" customHeight="1" x14ac:dyDescent="0.25">
      <c r="A25" s="74" t="s">
        <v>95</v>
      </c>
      <c r="B25" s="75" t="s">
        <v>96</v>
      </c>
      <c r="C25" s="76">
        <v>251</v>
      </c>
      <c r="D25" s="569" t="s">
        <v>270</v>
      </c>
      <c r="E25" s="571"/>
      <c r="F25" s="569" t="s">
        <v>269</v>
      </c>
      <c r="G25" s="570"/>
      <c r="H25" s="571"/>
      <c r="I25" s="584" t="s">
        <v>272</v>
      </c>
      <c r="J25" s="585"/>
      <c r="K25" s="585"/>
      <c r="L25" s="586"/>
      <c r="M25" s="575"/>
      <c r="N25" s="576"/>
      <c r="O25" s="577"/>
      <c r="P25" s="588"/>
      <c r="Q25" s="591"/>
    </row>
    <row r="26" spans="1:17" ht="23.25" customHeight="1" x14ac:dyDescent="0.25">
      <c r="A26" s="74" t="s">
        <v>97</v>
      </c>
      <c r="B26" s="75" t="s">
        <v>98</v>
      </c>
      <c r="C26" s="76">
        <v>272</v>
      </c>
      <c r="D26" s="569" t="s">
        <v>270</v>
      </c>
      <c r="E26" s="571"/>
      <c r="F26" s="569" t="s">
        <v>269</v>
      </c>
      <c r="G26" s="570"/>
      <c r="H26" s="571"/>
      <c r="I26" s="569" t="s">
        <v>272</v>
      </c>
      <c r="J26" s="570"/>
      <c r="K26" s="570"/>
      <c r="L26" s="571"/>
      <c r="M26" s="575"/>
      <c r="N26" s="576"/>
      <c r="O26" s="577"/>
      <c r="P26" s="588"/>
      <c r="Q26" s="591"/>
    </row>
    <row r="27" spans="1:17" ht="23.25" customHeight="1" x14ac:dyDescent="0.25">
      <c r="A27" s="74" t="s">
        <v>22</v>
      </c>
      <c r="B27" s="75" t="s">
        <v>99</v>
      </c>
      <c r="C27" s="76">
        <v>310</v>
      </c>
      <c r="D27" s="79">
        <v>1</v>
      </c>
      <c r="E27" s="80">
        <v>0</v>
      </c>
      <c r="F27" s="569" t="s">
        <v>272</v>
      </c>
      <c r="G27" s="570"/>
      <c r="H27" s="571"/>
      <c r="I27" s="569" t="s">
        <v>272</v>
      </c>
      <c r="J27" s="570"/>
      <c r="K27" s="570"/>
      <c r="L27" s="571"/>
      <c r="M27" s="575"/>
      <c r="N27" s="576"/>
      <c r="O27" s="577"/>
      <c r="P27" s="588"/>
      <c r="Q27" s="591"/>
    </row>
    <row r="28" spans="1:17" ht="23.25" customHeight="1" x14ac:dyDescent="0.25">
      <c r="A28" s="74" t="s">
        <v>189</v>
      </c>
      <c r="B28" s="75" t="s">
        <v>100</v>
      </c>
      <c r="C28" s="76">
        <v>460</v>
      </c>
      <c r="D28" s="78">
        <v>0</v>
      </c>
      <c r="E28" s="77">
        <v>1</v>
      </c>
      <c r="F28" s="362">
        <v>10</v>
      </c>
      <c r="G28" s="287">
        <v>12</v>
      </c>
      <c r="H28" s="77">
        <v>22</v>
      </c>
      <c r="I28" s="570" t="s">
        <v>272</v>
      </c>
      <c r="J28" s="570"/>
      <c r="K28" s="570"/>
      <c r="L28" s="571"/>
      <c r="M28" s="575"/>
      <c r="N28" s="576"/>
      <c r="O28" s="577"/>
      <c r="P28" s="588"/>
      <c r="Q28" s="591"/>
    </row>
    <row r="29" spans="1:17" ht="23.25" customHeight="1" x14ac:dyDescent="0.25">
      <c r="A29" s="74" t="s">
        <v>150</v>
      </c>
      <c r="B29" s="75" t="s">
        <v>101</v>
      </c>
      <c r="C29" s="76">
        <v>98</v>
      </c>
      <c r="D29" s="78">
        <v>1</v>
      </c>
      <c r="E29" s="368">
        <v>1</v>
      </c>
      <c r="F29" s="569" t="s">
        <v>269</v>
      </c>
      <c r="G29" s="570"/>
      <c r="H29" s="571"/>
      <c r="I29" s="569" t="s">
        <v>272</v>
      </c>
      <c r="J29" s="570"/>
      <c r="K29" s="570"/>
      <c r="L29" s="571"/>
      <c r="M29" s="575"/>
      <c r="N29" s="576"/>
      <c r="O29" s="577"/>
      <c r="P29" s="588"/>
      <c r="Q29" s="591"/>
    </row>
    <row r="30" spans="1:17" ht="23.25" customHeight="1" x14ac:dyDescent="0.25">
      <c r="A30" s="74" t="s">
        <v>149</v>
      </c>
      <c r="B30" s="75" t="s">
        <v>249</v>
      </c>
      <c r="C30" s="76">
        <v>627</v>
      </c>
      <c r="D30" s="78">
        <v>3</v>
      </c>
      <c r="E30" s="81">
        <v>2</v>
      </c>
      <c r="F30" s="569" t="s">
        <v>270</v>
      </c>
      <c r="G30" s="570"/>
      <c r="H30" s="571"/>
      <c r="I30" s="569" t="s">
        <v>272</v>
      </c>
      <c r="J30" s="570"/>
      <c r="K30" s="570"/>
      <c r="L30" s="571"/>
      <c r="M30" s="575"/>
      <c r="N30" s="576"/>
      <c r="O30" s="577"/>
      <c r="P30" s="588"/>
      <c r="Q30" s="591"/>
    </row>
    <row r="31" spans="1:17" ht="23.25" customHeight="1" thickBot="1" x14ac:dyDescent="0.3">
      <c r="A31" s="74" t="s">
        <v>195</v>
      </c>
      <c r="B31" s="75" t="s">
        <v>102</v>
      </c>
      <c r="C31" s="76">
        <v>159</v>
      </c>
      <c r="D31" s="601" t="s">
        <v>270</v>
      </c>
      <c r="E31" s="602"/>
      <c r="F31" s="569" t="s">
        <v>269</v>
      </c>
      <c r="G31" s="570"/>
      <c r="H31" s="571"/>
      <c r="I31" s="569" t="s">
        <v>272</v>
      </c>
      <c r="J31" s="570"/>
      <c r="K31" s="570"/>
      <c r="L31" s="571"/>
      <c r="M31" s="578"/>
      <c r="N31" s="579"/>
      <c r="O31" s="580"/>
      <c r="P31" s="589"/>
      <c r="Q31" s="592"/>
    </row>
    <row r="32" spans="1:17" s="32" customFormat="1" ht="20.25" customHeight="1" thickTop="1" thickBot="1" x14ac:dyDescent="0.3">
      <c r="A32" s="56" t="s">
        <v>7</v>
      </c>
      <c r="B32" s="44"/>
      <c r="C32" s="30">
        <f>SUM(C21:C31)</f>
        <v>3122</v>
      </c>
      <c r="D32" s="115">
        <f>SUM(D21:D31)</f>
        <v>7</v>
      </c>
      <c r="E32" s="116">
        <f>SUM(E21:E31)</f>
        <v>6</v>
      </c>
      <c r="F32" s="431">
        <f>SUM(F21)</f>
        <v>13</v>
      </c>
      <c r="G32" s="433"/>
      <c r="H32" s="116">
        <f>SUM(F32)</f>
        <v>13</v>
      </c>
      <c r="I32" s="431">
        <f>SUM(I21:K31)</f>
        <v>15</v>
      </c>
      <c r="J32" s="432"/>
      <c r="K32" s="433"/>
      <c r="L32" s="116">
        <f>SUM(L21:L31)</f>
        <v>15</v>
      </c>
      <c r="M32" s="431">
        <f>SUM(M21)</f>
        <v>15</v>
      </c>
      <c r="N32" s="432"/>
      <c r="O32" s="433"/>
      <c r="P32" s="192">
        <f>SUM(P21)</f>
        <v>15</v>
      </c>
      <c r="Q32" s="116">
        <f>SUM(Q21)</f>
        <v>30</v>
      </c>
    </row>
    <row r="33" spans="1:17" ht="20.25" customHeight="1" thickTop="1" thickBot="1" x14ac:dyDescent="0.3">
      <c r="A33" s="61" t="s">
        <v>23</v>
      </c>
      <c r="B33" s="68"/>
      <c r="C33" s="69">
        <f>SUM(C32+C19)</f>
        <v>9166</v>
      </c>
      <c r="D33" s="34">
        <f>SUM(D19+D32)</f>
        <v>12</v>
      </c>
      <c r="E33" s="35">
        <f>SUM(E19+E32)</f>
        <v>9</v>
      </c>
      <c r="F33" s="461">
        <f>SUM(F19,F32)</f>
        <v>41</v>
      </c>
      <c r="G33" s="463"/>
      <c r="H33" s="35">
        <f>SUM(H19,H32)</f>
        <v>63</v>
      </c>
      <c r="I33" s="566">
        <f>SUM(I19,I32)</f>
        <v>24</v>
      </c>
      <c r="J33" s="567"/>
      <c r="K33" s="568"/>
      <c r="L33" s="70">
        <f>SUM(L19,L32)</f>
        <v>24</v>
      </c>
      <c r="M33" s="566">
        <f>SUM(M19,M32)</f>
        <v>23</v>
      </c>
      <c r="N33" s="567"/>
      <c r="O33" s="568"/>
      <c r="P33" s="71">
        <f>SUM(P19,P32)</f>
        <v>23</v>
      </c>
      <c r="Q33" s="70">
        <f>SUM(Q19,Q32)</f>
        <v>46</v>
      </c>
    </row>
    <row r="34" spans="1:17" ht="13.8" thickTop="1" x14ac:dyDescent="0.25"/>
    <row r="35" spans="1:17" x14ac:dyDescent="0.25">
      <c r="F35" s="18"/>
    </row>
  </sheetData>
  <mergeCells count="75">
    <mergeCell ref="F16:H16"/>
    <mergeCell ref="I10:L10"/>
    <mergeCell ref="D25:E25"/>
    <mergeCell ref="F25:H25"/>
    <mergeCell ref="F30:H30"/>
    <mergeCell ref="I13:L13"/>
    <mergeCell ref="F18:H18"/>
    <mergeCell ref="F17:H17"/>
    <mergeCell ref="P21:P31"/>
    <mergeCell ref="Q21:Q31"/>
    <mergeCell ref="I15:K15"/>
    <mergeCell ref="I19:K19"/>
    <mergeCell ref="A20:Q20"/>
    <mergeCell ref="I17:K17"/>
    <mergeCell ref="M17:O17"/>
    <mergeCell ref="M19:O19"/>
    <mergeCell ref="D31:E31"/>
    <mergeCell ref="D26:E26"/>
    <mergeCell ref="D18:E18"/>
    <mergeCell ref="M5:O16"/>
    <mergeCell ref="P5:P16"/>
    <mergeCell ref="I5:K5"/>
    <mergeCell ref="D14:E14"/>
    <mergeCell ref="F15:H15"/>
    <mergeCell ref="F33:G33"/>
    <mergeCell ref="F27:H27"/>
    <mergeCell ref="F26:H26"/>
    <mergeCell ref="F32:G32"/>
    <mergeCell ref="I26:L26"/>
    <mergeCell ref="F29:H29"/>
    <mergeCell ref="F31:H31"/>
    <mergeCell ref="M32:O32"/>
    <mergeCell ref="I33:K33"/>
    <mergeCell ref="M33:O33"/>
    <mergeCell ref="I27:L27"/>
    <mergeCell ref="I28:L28"/>
    <mergeCell ref="M21:O31"/>
    <mergeCell ref="I32:K32"/>
    <mergeCell ref="I21:K21"/>
    <mergeCell ref="I30:L30"/>
    <mergeCell ref="I25:L25"/>
    <mergeCell ref="I29:L29"/>
    <mergeCell ref="I22:L22"/>
    <mergeCell ref="I23:L23"/>
    <mergeCell ref="I24:L24"/>
    <mergeCell ref="I31:L31"/>
    <mergeCell ref="I3:K3"/>
    <mergeCell ref="M3:O3"/>
    <mergeCell ref="A4:Q4"/>
    <mergeCell ref="I6:K6"/>
    <mergeCell ref="I18:K18"/>
    <mergeCell ref="M18:O18"/>
    <mergeCell ref="D7:E7"/>
    <mergeCell ref="D5:E5"/>
    <mergeCell ref="F5:H5"/>
    <mergeCell ref="I9:L9"/>
    <mergeCell ref="F6:H6"/>
    <mergeCell ref="F9:H9"/>
    <mergeCell ref="F14:H14"/>
    <mergeCell ref="Q5:Q16"/>
    <mergeCell ref="I16:L16"/>
    <mergeCell ref="I11:L11"/>
    <mergeCell ref="A1:Q1"/>
    <mergeCell ref="D2:E2"/>
    <mergeCell ref="F2:H2"/>
    <mergeCell ref="I2:L2"/>
    <mergeCell ref="M2:Q2"/>
    <mergeCell ref="I8:L8"/>
    <mergeCell ref="D9:E9"/>
    <mergeCell ref="I7:K7"/>
    <mergeCell ref="I14:L14"/>
    <mergeCell ref="F12:H12"/>
    <mergeCell ref="I12:L12"/>
    <mergeCell ref="F13:H13"/>
    <mergeCell ref="F7:H7"/>
  </mergeCells>
  <phoneticPr fontId="3" type="noConversion"/>
  <printOptions horizontalCentered="1"/>
  <pageMargins left="0.78740157480314965" right="0.19685039370078741" top="0.59055118110236227" bottom="0.59055118110236227" header="0.51181102362204722" footer="0.51181102362204722"/>
  <pageSetup paperSize="9" scale="95" orientation="portrait" copies="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T41"/>
  <sheetViews>
    <sheetView tabSelected="1" zoomScale="119" zoomScaleNormal="120" workbookViewId="0">
      <pane ySplit="3" topLeftCell="A4" activePane="bottomLeft" state="frozen"/>
      <selection pane="bottomLeft" activeCell="R5" sqref="R5"/>
    </sheetView>
  </sheetViews>
  <sheetFormatPr baseColWidth="10" defaultColWidth="11.44140625" defaultRowHeight="10.199999999999999" x14ac:dyDescent="0.2"/>
  <cols>
    <col min="1" max="1" width="16.33203125" style="4" customWidth="1"/>
    <col min="2" max="2" width="5.88671875" style="4" customWidth="1"/>
    <col min="3" max="3" width="5.88671875" style="5" customWidth="1"/>
    <col min="4" max="4" width="6.6640625" style="3" bestFit="1" customWidth="1"/>
    <col min="5" max="5" width="6.44140625" style="3" bestFit="1" customWidth="1"/>
    <col min="6" max="6" width="6.109375" style="3" bestFit="1" customWidth="1"/>
    <col min="7" max="7" width="6.33203125" style="3" bestFit="1" customWidth="1"/>
    <col min="8" max="8" width="4" style="3" customWidth="1"/>
    <col min="9" max="9" width="3.6640625" style="3" customWidth="1"/>
    <col min="10" max="10" width="1.5546875" style="3" customWidth="1"/>
    <col min="11" max="11" width="1.6640625" style="3" customWidth="1"/>
    <col min="12" max="12" width="6.88671875" style="3" bestFit="1" customWidth="1"/>
    <col min="13" max="14" width="2.33203125" style="3" customWidth="1"/>
    <col min="15" max="15" width="2.6640625" style="3" customWidth="1"/>
    <col min="16" max="16" width="6.88671875" style="3" bestFit="1" customWidth="1"/>
    <col min="17" max="17" width="4.6640625" style="3" customWidth="1"/>
    <col min="18" max="18" width="20.88671875" style="87" bestFit="1" customWidth="1"/>
    <col min="19" max="16384" width="11.44140625" style="7"/>
  </cols>
  <sheetData>
    <row r="1" spans="1:20" ht="64.5" customHeight="1" thickBot="1" x14ac:dyDescent="0.35">
      <c r="A1" s="552" t="s">
        <v>281</v>
      </c>
      <c r="B1" s="552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20" s="6" customFormat="1" ht="24" customHeight="1" x14ac:dyDescent="0.25">
      <c r="A2" s="97" t="s">
        <v>0</v>
      </c>
      <c r="B2" s="98" t="s">
        <v>26</v>
      </c>
      <c r="C2" s="99" t="s">
        <v>1</v>
      </c>
      <c r="D2" s="454" t="s">
        <v>184</v>
      </c>
      <c r="E2" s="455"/>
      <c r="F2" s="454" t="s">
        <v>285</v>
      </c>
      <c r="G2" s="456"/>
      <c r="H2" s="455"/>
      <c r="I2" s="457" t="s">
        <v>5</v>
      </c>
      <c r="J2" s="458"/>
      <c r="K2" s="458"/>
      <c r="L2" s="459"/>
      <c r="M2" s="460" t="s">
        <v>218</v>
      </c>
      <c r="N2" s="458"/>
      <c r="O2" s="458"/>
      <c r="P2" s="458"/>
      <c r="Q2" s="459"/>
    </row>
    <row r="3" spans="1:20" s="6" customFormat="1" ht="27" customHeight="1" x14ac:dyDescent="0.2">
      <c r="A3" s="62"/>
      <c r="B3" s="37"/>
      <c r="C3" s="1"/>
      <c r="D3" s="46" t="s">
        <v>148</v>
      </c>
      <c r="E3" s="33" t="s">
        <v>175</v>
      </c>
      <c r="F3" s="14" t="s">
        <v>2</v>
      </c>
      <c r="G3" s="16" t="s">
        <v>3</v>
      </c>
      <c r="H3" s="15" t="s">
        <v>4</v>
      </c>
      <c r="I3" s="553" t="s">
        <v>148</v>
      </c>
      <c r="J3" s="554"/>
      <c r="K3" s="554"/>
      <c r="L3" s="33" t="s">
        <v>175</v>
      </c>
      <c r="M3" s="553" t="s">
        <v>148</v>
      </c>
      <c r="N3" s="554"/>
      <c r="O3" s="554"/>
      <c r="P3" s="17" t="s">
        <v>175</v>
      </c>
      <c r="Q3" s="2" t="s">
        <v>4</v>
      </c>
    </row>
    <row r="4" spans="1:20" s="9" customFormat="1" ht="15" customHeight="1" thickBot="1" x14ac:dyDescent="0.3">
      <c r="A4" s="634" t="s">
        <v>6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  <c r="R4" s="128"/>
    </row>
    <row r="5" spans="1:20" ht="23.25" customHeight="1" x14ac:dyDescent="0.2">
      <c r="A5" s="106" t="s">
        <v>105</v>
      </c>
      <c r="B5" s="91" t="s">
        <v>103</v>
      </c>
      <c r="C5" s="140">
        <v>617</v>
      </c>
      <c r="D5" s="174">
        <v>7</v>
      </c>
      <c r="E5" s="162">
        <v>11</v>
      </c>
      <c r="F5" s="186">
        <v>10</v>
      </c>
      <c r="G5" s="231">
        <v>30</v>
      </c>
      <c r="H5" s="187">
        <v>40</v>
      </c>
      <c r="I5" s="525">
        <v>12</v>
      </c>
      <c r="J5" s="452"/>
      <c r="K5" s="452"/>
      <c r="L5" s="162">
        <v>17</v>
      </c>
      <c r="M5" s="476">
        <v>5</v>
      </c>
      <c r="N5" s="477"/>
      <c r="O5" s="477"/>
      <c r="P5" s="318">
        <v>12</v>
      </c>
      <c r="Q5" s="184">
        <v>17</v>
      </c>
    </row>
    <row r="6" spans="1:20" ht="23.25" customHeight="1" x14ac:dyDescent="0.2">
      <c r="A6" s="106" t="s">
        <v>106</v>
      </c>
      <c r="B6" s="91" t="s">
        <v>104</v>
      </c>
      <c r="C6" s="140">
        <v>214</v>
      </c>
      <c r="D6" s="155">
        <v>0</v>
      </c>
      <c r="E6" s="24">
        <v>4</v>
      </c>
      <c r="F6" s="495" t="s">
        <v>269</v>
      </c>
      <c r="G6" s="626"/>
      <c r="H6" s="627"/>
      <c r="I6" s="430">
        <v>2</v>
      </c>
      <c r="J6" s="404"/>
      <c r="K6" s="404"/>
      <c r="L6" s="24">
        <v>4</v>
      </c>
      <c r="M6" s="434">
        <v>2</v>
      </c>
      <c r="N6" s="406"/>
      <c r="O6" s="406"/>
      <c r="P6" s="317">
        <v>4</v>
      </c>
      <c r="Q6" s="341">
        <v>6</v>
      </c>
    </row>
    <row r="7" spans="1:20" ht="23.25" customHeight="1" x14ac:dyDescent="0.2">
      <c r="A7" s="242" t="s">
        <v>161</v>
      </c>
      <c r="B7" s="91" t="s">
        <v>134</v>
      </c>
      <c r="C7" s="140">
        <v>151</v>
      </c>
      <c r="D7" s="298">
        <v>0</v>
      </c>
      <c r="E7" s="299">
        <v>0</v>
      </c>
      <c r="F7" s="495" t="s">
        <v>269</v>
      </c>
      <c r="G7" s="626"/>
      <c r="H7" s="627"/>
      <c r="I7" s="430">
        <v>2</v>
      </c>
      <c r="J7" s="404"/>
      <c r="K7" s="404"/>
      <c r="L7" s="24">
        <v>3</v>
      </c>
      <c r="M7" s="430">
        <v>2</v>
      </c>
      <c r="N7" s="404"/>
      <c r="O7" s="404"/>
      <c r="P7" s="321">
        <v>3</v>
      </c>
      <c r="Q7" s="341">
        <v>5</v>
      </c>
      <c r="S7" s="52"/>
      <c r="T7" s="52"/>
    </row>
    <row r="8" spans="1:20" ht="23.25" customHeight="1" x14ac:dyDescent="0.25">
      <c r="A8" s="242" t="s">
        <v>240</v>
      </c>
      <c r="B8" s="91" t="s">
        <v>107</v>
      </c>
      <c r="C8" s="154">
        <v>208</v>
      </c>
      <c r="D8" s="156">
        <v>2</v>
      </c>
      <c r="E8" s="28">
        <v>2</v>
      </c>
      <c r="F8" s="232">
        <v>4</v>
      </c>
      <c r="G8" s="49">
        <v>5</v>
      </c>
      <c r="H8" s="50">
        <v>9</v>
      </c>
      <c r="I8" s="445">
        <v>3</v>
      </c>
      <c r="J8" s="446"/>
      <c r="K8" s="446"/>
      <c r="L8" s="28">
        <v>5</v>
      </c>
      <c r="M8" s="445">
        <v>3</v>
      </c>
      <c r="N8" s="497"/>
      <c r="O8" s="497"/>
      <c r="P8" s="320">
        <v>5</v>
      </c>
      <c r="Q8" s="341">
        <v>8</v>
      </c>
      <c r="S8" s="53"/>
      <c r="T8" s="52"/>
    </row>
    <row r="9" spans="1:20" ht="23.25" customHeight="1" x14ac:dyDescent="0.25">
      <c r="A9" s="386" t="s">
        <v>228</v>
      </c>
      <c r="B9" s="39" t="s">
        <v>229</v>
      </c>
      <c r="C9" s="154">
        <v>85</v>
      </c>
      <c r="D9" s="156">
        <v>5</v>
      </c>
      <c r="E9" s="28">
        <v>0</v>
      </c>
      <c r="F9" s="232">
        <v>30</v>
      </c>
      <c r="G9" s="49">
        <v>45</v>
      </c>
      <c r="H9" s="50">
        <v>75</v>
      </c>
      <c r="I9" s="445">
        <v>4</v>
      </c>
      <c r="J9" s="446"/>
      <c r="K9" s="446"/>
      <c r="L9" s="28">
        <v>4</v>
      </c>
      <c r="M9" s="632">
        <v>4</v>
      </c>
      <c r="N9" s="497"/>
      <c r="O9" s="497"/>
      <c r="P9" s="307">
        <v>4</v>
      </c>
      <c r="Q9" s="341">
        <v>8</v>
      </c>
      <c r="S9" s="53"/>
      <c r="T9" s="52"/>
    </row>
    <row r="10" spans="1:20" ht="23.25" customHeight="1" x14ac:dyDescent="0.2">
      <c r="A10" s="242" t="s">
        <v>242</v>
      </c>
      <c r="B10" s="39" t="s">
        <v>241</v>
      </c>
      <c r="C10" s="154">
        <v>407</v>
      </c>
      <c r="D10" s="156">
        <v>4</v>
      </c>
      <c r="E10" s="28">
        <v>18</v>
      </c>
      <c r="F10" s="232">
        <v>24</v>
      </c>
      <c r="G10" s="49">
        <v>33</v>
      </c>
      <c r="H10" s="50">
        <v>57</v>
      </c>
      <c r="I10" s="445">
        <v>9</v>
      </c>
      <c r="J10" s="446"/>
      <c r="K10" s="446"/>
      <c r="L10" s="28">
        <v>12</v>
      </c>
      <c r="M10" s="599">
        <v>9</v>
      </c>
      <c r="N10" s="600"/>
      <c r="O10" s="600"/>
      <c r="P10" s="323">
        <v>12</v>
      </c>
      <c r="Q10" s="341">
        <v>21</v>
      </c>
      <c r="S10" s="53"/>
      <c r="T10" s="52"/>
    </row>
    <row r="11" spans="1:20" ht="23.25" customHeight="1" x14ac:dyDescent="0.2">
      <c r="A11" s="106" t="s">
        <v>165</v>
      </c>
      <c r="B11" s="74" t="s">
        <v>135</v>
      </c>
      <c r="C11" s="179">
        <v>93</v>
      </c>
      <c r="D11" s="228"/>
      <c r="E11" s="226"/>
      <c r="F11" s="228"/>
      <c r="G11" s="221"/>
      <c r="H11" s="226"/>
      <c r="I11" s="548"/>
      <c r="J11" s="549"/>
      <c r="K11" s="551"/>
      <c r="L11" s="240"/>
      <c r="M11" s="637" t="s">
        <v>276</v>
      </c>
      <c r="N11" s="638"/>
      <c r="O11" s="638"/>
      <c r="P11" s="639"/>
      <c r="Q11" s="635">
        <v>0</v>
      </c>
    </row>
    <row r="12" spans="1:20" ht="23.25" customHeight="1" x14ac:dyDescent="0.2">
      <c r="A12" s="106" t="s">
        <v>160</v>
      </c>
      <c r="B12" s="74" t="s">
        <v>138</v>
      </c>
      <c r="C12" s="179">
        <v>275</v>
      </c>
      <c r="D12" s="217"/>
      <c r="E12" s="226"/>
      <c r="F12" s="228"/>
      <c r="G12" s="221"/>
      <c r="H12" s="226"/>
      <c r="I12" s="548"/>
      <c r="J12" s="549"/>
      <c r="K12" s="551"/>
      <c r="L12" s="240"/>
      <c r="M12" s="640"/>
      <c r="N12" s="641"/>
      <c r="O12" s="641"/>
      <c r="P12" s="642"/>
      <c r="Q12" s="636"/>
    </row>
    <row r="13" spans="1:20" ht="23.25" customHeight="1" x14ac:dyDescent="0.2">
      <c r="A13" s="108" t="s">
        <v>219</v>
      </c>
      <c r="B13" s="89" t="s">
        <v>108</v>
      </c>
      <c r="C13" s="154">
        <v>508</v>
      </c>
      <c r="D13" s="157">
        <v>0</v>
      </c>
      <c r="E13" s="24">
        <v>1</v>
      </c>
      <c r="F13" s="284">
        <v>6</v>
      </c>
      <c r="G13" s="285">
        <v>4</v>
      </c>
      <c r="H13" s="50">
        <v>10</v>
      </c>
      <c r="I13" s="445">
        <v>4</v>
      </c>
      <c r="J13" s="446"/>
      <c r="K13" s="446"/>
      <c r="L13" s="28">
        <v>3</v>
      </c>
      <c r="M13" s="599">
        <v>4</v>
      </c>
      <c r="N13" s="600"/>
      <c r="O13" s="600"/>
      <c r="P13" s="323">
        <v>3</v>
      </c>
      <c r="Q13" s="51">
        <v>7</v>
      </c>
    </row>
    <row r="14" spans="1:20" ht="23.25" customHeight="1" x14ac:dyDescent="0.2">
      <c r="A14" s="106" t="s">
        <v>109</v>
      </c>
      <c r="B14" s="39" t="s">
        <v>110</v>
      </c>
      <c r="C14" s="154">
        <v>130</v>
      </c>
      <c r="D14" s="230">
        <v>1</v>
      </c>
      <c r="E14" s="177">
        <v>0</v>
      </c>
      <c r="F14" s="495" t="s">
        <v>270</v>
      </c>
      <c r="G14" s="496"/>
      <c r="H14" s="532"/>
      <c r="I14" s="445">
        <v>3</v>
      </c>
      <c r="J14" s="446"/>
      <c r="K14" s="446"/>
      <c r="L14" s="28">
        <v>3</v>
      </c>
      <c r="M14" s="445">
        <v>3</v>
      </c>
      <c r="N14" s="446"/>
      <c r="O14" s="446"/>
      <c r="P14" s="320">
        <v>3</v>
      </c>
      <c r="Q14" s="51">
        <v>6</v>
      </c>
    </row>
    <row r="15" spans="1:20" ht="23.25" customHeight="1" x14ac:dyDescent="0.2">
      <c r="A15" s="106" t="s">
        <v>111</v>
      </c>
      <c r="B15" s="91" t="s">
        <v>112</v>
      </c>
      <c r="C15" s="154">
        <v>356</v>
      </c>
      <c r="D15" s="156">
        <v>2</v>
      </c>
      <c r="E15" s="28">
        <v>8</v>
      </c>
      <c r="F15" s="258">
        <v>12</v>
      </c>
      <c r="G15" s="259">
        <v>18</v>
      </c>
      <c r="H15" s="50">
        <v>30</v>
      </c>
      <c r="I15" s="445">
        <v>4</v>
      </c>
      <c r="J15" s="446"/>
      <c r="K15" s="446"/>
      <c r="L15" s="28">
        <v>8</v>
      </c>
      <c r="M15" s="445">
        <v>4</v>
      </c>
      <c r="N15" s="446"/>
      <c r="O15" s="446"/>
      <c r="P15" s="320">
        <v>8</v>
      </c>
      <c r="Q15" s="51">
        <v>12</v>
      </c>
    </row>
    <row r="16" spans="1:20" customFormat="1" ht="23.25" customHeight="1" x14ac:dyDescent="0.25">
      <c r="A16" s="106" t="s">
        <v>190</v>
      </c>
      <c r="B16" s="91" t="s">
        <v>113</v>
      </c>
      <c r="C16" s="139">
        <v>263</v>
      </c>
      <c r="D16" s="237">
        <v>0</v>
      </c>
      <c r="E16" s="238">
        <v>0</v>
      </c>
      <c r="F16" s="251">
        <v>1</v>
      </c>
      <c r="G16" s="252">
        <v>4</v>
      </c>
      <c r="H16" s="24">
        <v>5</v>
      </c>
      <c r="I16" s="599">
        <v>1</v>
      </c>
      <c r="J16" s="600"/>
      <c r="K16" s="600"/>
      <c r="L16" s="94">
        <v>1</v>
      </c>
      <c r="M16" s="599">
        <v>1</v>
      </c>
      <c r="N16" s="600"/>
      <c r="O16" s="600"/>
      <c r="P16" s="323">
        <v>1</v>
      </c>
      <c r="Q16" s="51">
        <v>2</v>
      </c>
      <c r="R16" s="12"/>
    </row>
    <row r="17" spans="1:18" ht="23.25" customHeight="1" x14ac:dyDescent="0.2">
      <c r="A17" s="106" t="s">
        <v>143</v>
      </c>
      <c r="B17" s="91" t="s">
        <v>114</v>
      </c>
      <c r="C17" s="154">
        <v>283</v>
      </c>
      <c r="D17" s="613">
        <v>0</v>
      </c>
      <c r="E17" s="620"/>
      <c r="F17" s="621" t="s">
        <v>269</v>
      </c>
      <c r="G17" s="622"/>
      <c r="H17" s="628"/>
      <c r="I17" s="599">
        <v>1</v>
      </c>
      <c r="J17" s="600"/>
      <c r="K17" s="600"/>
      <c r="L17" s="94">
        <v>1</v>
      </c>
      <c r="M17" s="599">
        <v>1</v>
      </c>
      <c r="N17" s="600"/>
      <c r="O17" s="600"/>
      <c r="P17" s="323">
        <v>1</v>
      </c>
      <c r="Q17" s="51">
        <v>2</v>
      </c>
    </row>
    <row r="18" spans="1:18" s="8" customFormat="1" ht="23.25" customHeight="1" x14ac:dyDescent="0.25">
      <c r="A18" s="108" t="s">
        <v>183</v>
      </c>
      <c r="B18" s="89" t="s">
        <v>115</v>
      </c>
      <c r="C18" s="154">
        <v>125</v>
      </c>
      <c r="D18" s="613" t="s">
        <v>270</v>
      </c>
      <c r="E18" s="620"/>
      <c r="F18" s="621" t="s">
        <v>269</v>
      </c>
      <c r="G18" s="622"/>
      <c r="H18" s="628"/>
      <c r="I18" s="430">
        <v>1</v>
      </c>
      <c r="J18" s="404"/>
      <c r="K18" s="404"/>
      <c r="L18" s="241">
        <v>1</v>
      </c>
      <c r="M18" s="434">
        <v>1</v>
      </c>
      <c r="N18" s="406"/>
      <c r="O18" s="406"/>
      <c r="P18" s="316">
        <v>1</v>
      </c>
      <c r="Q18" s="51">
        <v>2</v>
      </c>
      <c r="R18" s="126"/>
    </row>
    <row r="19" spans="1:18" s="8" customFormat="1" ht="23.25" customHeight="1" x14ac:dyDescent="0.2">
      <c r="A19" s="106" t="s">
        <v>144</v>
      </c>
      <c r="B19" s="91" t="s">
        <v>116</v>
      </c>
      <c r="C19" s="154">
        <v>262</v>
      </c>
      <c r="D19" s="407" t="s">
        <v>270</v>
      </c>
      <c r="E19" s="409"/>
      <c r="F19" s="621" t="s">
        <v>269</v>
      </c>
      <c r="G19" s="622"/>
      <c r="H19" s="628"/>
      <c r="I19" s="599">
        <v>1</v>
      </c>
      <c r="J19" s="600"/>
      <c r="K19" s="600"/>
      <c r="L19" s="94">
        <v>1</v>
      </c>
      <c r="M19" s="599">
        <v>1</v>
      </c>
      <c r="N19" s="600"/>
      <c r="O19" s="600"/>
      <c r="P19" s="323">
        <v>1</v>
      </c>
      <c r="Q19" s="51">
        <v>2</v>
      </c>
      <c r="R19" s="126"/>
    </row>
    <row r="20" spans="1:18" ht="23.25" customHeight="1" x14ac:dyDescent="0.2">
      <c r="A20" s="106" t="s">
        <v>145</v>
      </c>
      <c r="B20" s="91" t="s">
        <v>117</v>
      </c>
      <c r="C20" s="154">
        <v>102</v>
      </c>
      <c r="D20" s="196">
        <v>0</v>
      </c>
      <c r="E20" s="175">
        <v>5</v>
      </c>
      <c r="F20" s="613" t="s">
        <v>269</v>
      </c>
      <c r="G20" s="614"/>
      <c r="H20" s="615"/>
      <c r="I20" s="599">
        <v>1</v>
      </c>
      <c r="J20" s="600"/>
      <c r="K20" s="600"/>
      <c r="L20" s="94">
        <v>1</v>
      </c>
      <c r="M20" s="599">
        <v>1</v>
      </c>
      <c r="N20" s="600"/>
      <c r="O20" s="600"/>
      <c r="P20" s="323">
        <v>1</v>
      </c>
      <c r="Q20" s="51">
        <v>2</v>
      </c>
    </row>
    <row r="21" spans="1:18" ht="23.25" customHeight="1" x14ac:dyDescent="0.2">
      <c r="A21" s="106" t="s">
        <v>265</v>
      </c>
      <c r="B21" s="91" t="s">
        <v>118</v>
      </c>
      <c r="C21" s="154">
        <v>622</v>
      </c>
      <c r="D21" s="178">
        <v>3</v>
      </c>
      <c r="E21" s="175">
        <v>5</v>
      </c>
      <c r="F21" s="613" t="s">
        <v>269</v>
      </c>
      <c r="G21" s="614"/>
      <c r="H21" s="615"/>
      <c r="I21" s="599">
        <v>1</v>
      </c>
      <c r="J21" s="600"/>
      <c r="K21" s="600"/>
      <c r="L21" s="94">
        <v>1</v>
      </c>
      <c r="M21" s="599">
        <v>1</v>
      </c>
      <c r="N21" s="600"/>
      <c r="O21" s="600"/>
      <c r="P21" s="323">
        <v>1</v>
      </c>
      <c r="Q21" s="51">
        <v>2</v>
      </c>
    </row>
    <row r="22" spans="1:18" ht="23.25" customHeight="1" x14ac:dyDescent="0.2">
      <c r="A22" s="106" t="s">
        <v>119</v>
      </c>
      <c r="B22" s="39" t="s">
        <v>120</v>
      </c>
      <c r="C22" s="152">
        <v>376</v>
      </c>
      <c r="D22" s="372">
        <v>1</v>
      </c>
      <c r="E22" s="378">
        <v>3</v>
      </c>
      <c r="F22" s="372">
        <v>6</v>
      </c>
      <c r="G22" s="373">
        <v>4</v>
      </c>
      <c r="H22" s="378">
        <v>10</v>
      </c>
      <c r="I22" s="599">
        <v>6</v>
      </c>
      <c r="J22" s="600"/>
      <c r="K22" s="600"/>
      <c r="L22" s="94">
        <v>4</v>
      </c>
      <c r="M22" s="599">
        <v>6</v>
      </c>
      <c r="N22" s="600"/>
      <c r="O22" s="600"/>
      <c r="P22" s="323">
        <v>4</v>
      </c>
      <c r="Q22" s="51">
        <v>10</v>
      </c>
    </row>
    <row r="23" spans="1:18" ht="23.25" customHeight="1" x14ac:dyDescent="0.2">
      <c r="A23" s="106" t="s">
        <v>159</v>
      </c>
      <c r="B23" s="91" t="s">
        <v>121</v>
      </c>
      <c r="C23" s="379">
        <v>598</v>
      </c>
      <c r="D23" s="380">
        <v>5</v>
      </c>
      <c r="E23" s="381">
        <v>2</v>
      </c>
      <c r="F23" s="376">
        <v>19</v>
      </c>
      <c r="G23" s="377">
        <v>16</v>
      </c>
      <c r="H23" s="94">
        <v>35</v>
      </c>
      <c r="I23" s="599">
        <v>5</v>
      </c>
      <c r="J23" s="600"/>
      <c r="K23" s="600"/>
      <c r="L23" s="94">
        <v>4</v>
      </c>
      <c r="M23" s="599">
        <v>5</v>
      </c>
      <c r="N23" s="600"/>
      <c r="O23" s="600"/>
      <c r="P23" s="323">
        <v>4</v>
      </c>
      <c r="Q23" s="51">
        <v>9</v>
      </c>
    </row>
    <row r="24" spans="1:18" ht="23.25" customHeight="1" x14ac:dyDescent="0.2">
      <c r="A24" s="106" t="s">
        <v>277</v>
      </c>
      <c r="B24" s="39" t="s">
        <v>278</v>
      </c>
      <c r="C24" s="152">
        <v>158</v>
      </c>
      <c r="D24" s="329">
        <v>0</v>
      </c>
      <c r="E24" s="330">
        <v>0</v>
      </c>
      <c r="F24" s="613" t="s">
        <v>269</v>
      </c>
      <c r="G24" s="614"/>
      <c r="H24" s="615"/>
      <c r="I24" s="621">
        <v>2</v>
      </c>
      <c r="J24" s="622"/>
      <c r="K24" s="623"/>
      <c r="L24" s="94">
        <v>2</v>
      </c>
      <c r="M24" s="621">
        <v>2</v>
      </c>
      <c r="N24" s="622"/>
      <c r="O24" s="623"/>
      <c r="P24" s="323">
        <v>2</v>
      </c>
      <c r="Q24" s="51">
        <v>4</v>
      </c>
    </row>
    <row r="25" spans="1:18" ht="23.25" customHeight="1" x14ac:dyDescent="0.2">
      <c r="A25" s="243" t="s">
        <v>246</v>
      </c>
      <c r="B25" s="39" t="s">
        <v>122</v>
      </c>
      <c r="C25" s="152">
        <v>239</v>
      </c>
      <c r="D25" s="210">
        <v>0</v>
      </c>
      <c r="E25" s="153">
        <v>2</v>
      </c>
      <c r="F25" s="232">
        <v>7</v>
      </c>
      <c r="G25" s="49">
        <v>7</v>
      </c>
      <c r="H25" s="50">
        <v>14</v>
      </c>
      <c r="I25" s="445">
        <v>3</v>
      </c>
      <c r="J25" s="446"/>
      <c r="K25" s="446"/>
      <c r="L25" s="28">
        <v>4</v>
      </c>
      <c r="M25" s="599">
        <v>3</v>
      </c>
      <c r="N25" s="600"/>
      <c r="O25" s="600"/>
      <c r="P25" s="323">
        <v>4</v>
      </c>
      <c r="Q25" s="51">
        <v>7</v>
      </c>
    </row>
    <row r="26" spans="1:18" ht="23.25" customHeight="1" x14ac:dyDescent="0.25">
      <c r="A26" s="364" t="s">
        <v>245</v>
      </c>
      <c r="B26" s="39" t="s">
        <v>244</v>
      </c>
      <c r="C26" s="152">
        <v>211</v>
      </c>
      <c r="D26" s="210">
        <v>2</v>
      </c>
      <c r="E26" s="153">
        <v>5</v>
      </c>
      <c r="F26" s="495" t="s">
        <v>270</v>
      </c>
      <c r="G26" s="496"/>
      <c r="H26" s="532"/>
      <c r="I26" s="445">
        <v>4</v>
      </c>
      <c r="J26" s="631"/>
      <c r="K26" s="631"/>
      <c r="L26" s="28">
        <v>5</v>
      </c>
      <c r="M26" s="599">
        <v>4</v>
      </c>
      <c r="N26" s="600"/>
      <c r="O26" s="600"/>
      <c r="P26" s="323">
        <v>5</v>
      </c>
      <c r="Q26" s="51">
        <v>9</v>
      </c>
    </row>
    <row r="27" spans="1:18" ht="23.25" customHeight="1" x14ac:dyDescent="0.2">
      <c r="A27" s="106" t="s">
        <v>220</v>
      </c>
      <c r="B27" s="39" t="s">
        <v>221</v>
      </c>
      <c r="C27" s="152">
        <v>420</v>
      </c>
      <c r="D27" s="210">
        <v>1</v>
      </c>
      <c r="E27" s="153">
        <v>0</v>
      </c>
      <c r="F27" s="613" t="s">
        <v>269</v>
      </c>
      <c r="G27" s="614"/>
      <c r="H27" s="615"/>
      <c r="I27" s="445">
        <v>1</v>
      </c>
      <c r="J27" s="446"/>
      <c r="K27" s="446"/>
      <c r="L27" s="28">
        <v>1</v>
      </c>
      <c r="M27" s="599">
        <v>1</v>
      </c>
      <c r="N27" s="600"/>
      <c r="O27" s="600"/>
      <c r="P27" s="323">
        <v>1</v>
      </c>
      <c r="Q27" s="51">
        <v>2</v>
      </c>
    </row>
    <row r="28" spans="1:18" ht="23.25" customHeight="1" x14ac:dyDescent="0.2">
      <c r="A28" s="106" t="s">
        <v>223</v>
      </c>
      <c r="B28" s="39" t="s">
        <v>222</v>
      </c>
      <c r="C28" s="152">
        <v>250</v>
      </c>
      <c r="D28" s="210">
        <v>3</v>
      </c>
      <c r="E28" s="153">
        <v>2</v>
      </c>
      <c r="F28" s="613" t="s">
        <v>269</v>
      </c>
      <c r="G28" s="614"/>
      <c r="H28" s="615"/>
      <c r="I28" s="445">
        <v>1</v>
      </c>
      <c r="J28" s="446"/>
      <c r="K28" s="446"/>
      <c r="L28" s="28">
        <v>1</v>
      </c>
      <c r="M28" s="599">
        <v>1</v>
      </c>
      <c r="N28" s="600"/>
      <c r="O28" s="600"/>
      <c r="P28" s="323">
        <v>1</v>
      </c>
      <c r="Q28" s="51">
        <v>2</v>
      </c>
    </row>
    <row r="29" spans="1:18" ht="23.25" customHeight="1" x14ac:dyDescent="0.2">
      <c r="A29" s="106" t="s">
        <v>225</v>
      </c>
      <c r="B29" s="91" t="s">
        <v>224</v>
      </c>
      <c r="C29" s="152">
        <v>420</v>
      </c>
      <c r="D29" s="277">
        <v>0</v>
      </c>
      <c r="E29" s="286">
        <v>0</v>
      </c>
      <c r="F29" s="613" t="s">
        <v>269</v>
      </c>
      <c r="G29" s="614"/>
      <c r="H29" s="615"/>
      <c r="I29" s="445">
        <v>1</v>
      </c>
      <c r="J29" s="446"/>
      <c r="K29" s="446"/>
      <c r="L29" s="28">
        <v>1</v>
      </c>
      <c r="M29" s="599">
        <v>1</v>
      </c>
      <c r="N29" s="600"/>
      <c r="O29" s="600"/>
      <c r="P29" s="323">
        <v>1</v>
      </c>
      <c r="Q29" s="51">
        <v>2</v>
      </c>
    </row>
    <row r="30" spans="1:18" ht="23.25" customHeight="1" x14ac:dyDescent="0.3">
      <c r="A30" s="106" t="s">
        <v>251</v>
      </c>
      <c r="B30" s="91" t="s">
        <v>250</v>
      </c>
      <c r="C30" s="134">
        <v>240</v>
      </c>
      <c r="D30" s="210">
        <v>0</v>
      </c>
      <c r="E30" s="28">
        <v>0</v>
      </c>
      <c r="F30" s="305">
        <v>3</v>
      </c>
      <c r="G30" s="307">
        <v>4</v>
      </c>
      <c r="H30" s="50">
        <v>7</v>
      </c>
      <c r="I30" s="445">
        <v>1</v>
      </c>
      <c r="J30" s="446"/>
      <c r="K30" s="446"/>
      <c r="L30" s="28">
        <v>0</v>
      </c>
      <c r="M30" s="599">
        <v>1</v>
      </c>
      <c r="N30" s="600"/>
      <c r="O30" s="600"/>
      <c r="P30" s="390">
        <v>0</v>
      </c>
      <c r="Q30" s="51">
        <v>1</v>
      </c>
      <c r="R30" s="391"/>
    </row>
    <row r="31" spans="1:18" ht="23.25" customHeight="1" x14ac:dyDescent="0.2">
      <c r="A31" s="385" t="s">
        <v>257</v>
      </c>
      <c r="B31" s="100" t="s">
        <v>256</v>
      </c>
      <c r="C31" s="134">
        <v>427</v>
      </c>
      <c r="D31" s="196">
        <v>0</v>
      </c>
      <c r="E31" s="48">
        <v>0</v>
      </c>
      <c r="F31" s="613" t="s">
        <v>269</v>
      </c>
      <c r="G31" s="619"/>
      <c r="H31" s="620"/>
      <c r="I31" s="624">
        <v>1</v>
      </c>
      <c r="J31" s="625"/>
      <c r="K31" s="625"/>
      <c r="L31" s="260">
        <v>2</v>
      </c>
      <c r="M31" s="445">
        <v>1</v>
      </c>
      <c r="N31" s="446"/>
      <c r="O31" s="446"/>
      <c r="P31" s="393">
        <v>2</v>
      </c>
      <c r="Q31" s="51">
        <v>3</v>
      </c>
    </row>
    <row r="32" spans="1:18" ht="23.25" customHeight="1" thickBot="1" x14ac:dyDescent="0.25">
      <c r="A32" s="394" t="s">
        <v>232</v>
      </c>
      <c r="B32" s="270" t="s">
        <v>233</v>
      </c>
      <c r="C32" s="180">
        <v>457</v>
      </c>
      <c r="D32" s="212">
        <v>0</v>
      </c>
      <c r="E32" s="182">
        <v>0</v>
      </c>
      <c r="F32" s="616" t="s">
        <v>269</v>
      </c>
      <c r="G32" s="617"/>
      <c r="H32" s="618"/>
      <c r="I32" s="629">
        <v>1</v>
      </c>
      <c r="J32" s="630"/>
      <c r="K32" s="630"/>
      <c r="L32" s="189">
        <v>1</v>
      </c>
      <c r="M32" s="401">
        <v>1</v>
      </c>
      <c r="N32" s="401"/>
      <c r="O32" s="435"/>
      <c r="P32" s="392">
        <v>1</v>
      </c>
      <c r="Q32" s="384">
        <v>2</v>
      </c>
    </row>
    <row r="33" spans="1:17" ht="20.25" customHeight="1" thickTop="1" thickBot="1" x14ac:dyDescent="0.3">
      <c r="A33" s="60" t="s">
        <v>9</v>
      </c>
      <c r="B33" s="60"/>
      <c r="C33" s="69">
        <f>SUM(C5:C32)</f>
        <v>8497</v>
      </c>
      <c r="D33" s="181">
        <f>SUM(D5:D32)</f>
        <v>36</v>
      </c>
      <c r="E33" s="160">
        <f t="shared" ref="E33:Q33" si="0">SUM(E5:E32)</f>
        <v>68</v>
      </c>
      <c r="F33" s="229">
        <f t="shared" si="0"/>
        <v>122</v>
      </c>
      <c r="G33" s="183">
        <f t="shared" si="0"/>
        <v>170</v>
      </c>
      <c r="H33" s="160">
        <f t="shared" si="0"/>
        <v>292</v>
      </c>
      <c r="I33" s="431">
        <f>SUM(I5:I32)</f>
        <v>75</v>
      </c>
      <c r="J33" s="432">
        <f t="shared" si="0"/>
        <v>0</v>
      </c>
      <c r="K33" s="433">
        <f t="shared" si="0"/>
        <v>0</v>
      </c>
      <c r="L33" s="160">
        <f t="shared" si="0"/>
        <v>90</v>
      </c>
      <c r="M33" s="431">
        <f t="shared" si="0"/>
        <v>68</v>
      </c>
      <c r="N33" s="432">
        <f t="shared" si="0"/>
        <v>0</v>
      </c>
      <c r="O33" s="433">
        <f t="shared" si="0"/>
        <v>0</v>
      </c>
      <c r="P33" s="183">
        <f>SUM(P5:P32)</f>
        <v>85</v>
      </c>
      <c r="Q33" s="160">
        <f t="shared" si="0"/>
        <v>153</v>
      </c>
    </row>
    <row r="34" spans="1:17" ht="10.8" thickTop="1" x14ac:dyDescent="0.2"/>
    <row r="40" spans="1:17" x14ac:dyDescent="0.2">
      <c r="G40" s="7"/>
    </row>
    <row r="41" spans="1:17" x14ac:dyDescent="0.2">
      <c r="G41" s="7"/>
    </row>
  </sheetData>
  <mergeCells count="84">
    <mergeCell ref="Q11:Q12"/>
    <mergeCell ref="M20:O20"/>
    <mergeCell ref="M27:O27"/>
    <mergeCell ref="M16:O16"/>
    <mergeCell ref="M19:O19"/>
    <mergeCell ref="M11:P12"/>
    <mergeCell ref="M23:O23"/>
    <mergeCell ref="M24:O24"/>
    <mergeCell ref="M25:O25"/>
    <mergeCell ref="M22:O22"/>
    <mergeCell ref="M15:O15"/>
    <mergeCell ref="A1:Q1"/>
    <mergeCell ref="I3:K3"/>
    <mergeCell ref="M2:Q2"/>
    <mergeCell ref="M3:O3"/>
    <mergeCell ref="I5:K5"/>
    <mergeCell ref="D2:E2"/>
    <mergeCell ref="F2:H2"/>
    <mergeCell ref="I2:L2"/>
    <mergeCell ref="M5:O5"/>
    <mergeCell ref="A4:Q4"/>
    <mergeCell ref="I6:K6"/>
    <mergeCell ref="M14:O14"/>
    <mergeCell ref="M13:O13"/>
    <mergeCell ref="M9:O9"/>
    <mergeCell ref="I14:K14"/>
    <mergeCell ref="I10:K10"/>
    <mergeCell ref="M10:O10"/>
    <mergeCell ref="M7:O7"/>
    <mergeCell ref="M8:O8"/>
    <mergeCell ref="I11:K11"/>
    <mergeCell ref="I12:K12"/>
    <mergeCell ref="M6:O6"/>
    <mergeCell ref="I7:K7"/>
    <mergeCell ref="I8:K8"/>
    <mergeCell ref="I9:K9"/>
    <mergeCell ref="D17:E17"/>
    <mergeCell ref="I33:K33"/>
    <mergeCell ref="M33:O33"/>
    <mergeCell ref="M17:O17"/>
    <mergeCell ref="I32:K32"/>
    <mergeCell ref="M32:O32"/>
    <mergeCell ref="M28:O28"/>
    <mergeCell ref="I29:K29"/>
    <mergeCell ref="I28:K28"/>
    <mergeCell ref="I19:K19"/>
    <mergeCell ref="I17:K17"/>
    <mergeCell ref="I18:K18"/>
    <mergeCell ref="M18:O18"/>
    <mergeCell ref="I26:K26"/>
    <mergeCell ref="M26:O26"/>
    <mergeCell ref="M31:O31"/>
    <mergeCell ref="M30:O30"/>
    <mergeCell ref="M21:O21"/>
    <mergeCell ref="D18:E18"/>
    <mergeCell ref="F18:H18"/>
    <mergeCell ref="F19:H19"/>
    <mergeCell ref="I20:K20"/>
    <mergeCell ref="D19:E19"/>
    <mergeCell ref="I23:K23"/>
    <mergeCell ref="I30:K30"/>
    <mergeCell ref="M29:O29"/>
    <mergeCell ref="F6:H6"/>
    <mergeCell ref="F27:H27"/>
    <mergeCell ref="F28:H28"/>
    <mergeCell ref="F26:H26"/>
    <mergeCell ref="F21:H21"/>
    <mergeCell ref="F20:H20"/>
    <mergeCell ref="F14:H14"/>
    <mergeCell ref="F24:H24"/>
    <mergeCell ref="F17:H17"/>
    <mergeCell ref="F7:H7"/>
    <mergeCell ref="I16:K16"/>
    <mergeCell ref="F29:H29"/>
    <mergeCell ref="I13:K13"/>
    <mergeCell ref="F32:H32"/>
    <mergeCell ref="F31:H31"/>
    <mergeCell ref="I25:K25"/>
    <mergeCell ref="I21:K21"/>
    <mergeCell ref="I27:K27"/>
    <mergeCell ref="I24:K24"/>
    <mergeCell ref="I22:K22"/>
    <mergeCell ref="I31:K31"/>
    <mergeCell ref="I15:K15"/>
  </mergeCells>
  <phoneticPr fontId="3" type="noConversion"/>
  <printOptions horizontalCentered="1"/>
  <pageMargins left="0.78740157480314965" right="0.19685039370078741" top="0.59055118110236227" bottom="0.59055118110236227" header="0" footer="0.51181102362204722"/>
  <pageSetup paperSize="9" scale="95" orientation="portrait" cellComments="asDisplayed" copies="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42"/>
  <sheetViews>
    <sheetView zoomScale="120" zoomScaleNormal="120" workbookViewId="0">
      <pane ySplit="3" topLeftCell="A4" activePane="bottomLeft" state="frozen"/>
      <selection pane="bottomLeft" activeCell="V13" sqref="V13"/>
    </sheetView>
  </sheetViews>
  <sheetFormatPr baseColWidth="10" defaultRowHeight="13.2" x14ac:dyDescent="0.25"/>
  <cols>
    <col min="1" max="1" width="17.44140625" customWidth="1"/>
    <col min="2" max="2" width="5.88671875" customWidth="1"/>
    <col min="3" max="3" width="5.88671875" style="21" customWidth="1"/>
    <col min="4" max="5" width="7.33203125" customWidth="1"/>
    <col min="6" max="7" width="5.88671875" customWidth="1"/>
    <col min="8" max="8" width="4.6640625" customWidth="1"/>
    <col min="9" max="10" width="3.44140625" customWidth="1"/>
    <col min="11" max="11" width="1.88671875" customWidth="1"/>
    <col min="12" max="12" width="7.33203125" customWidth="1"/>
    <col min="13" max="14" width="3.44140625" customWidth="1"/>
    <col min="15" max="15" width="1.88671875" customWidth="1"/>
    <col min="16" max="16" width="7.33203125" customWidth="1"/>
    <col min="17" max="17" width="4.6640625" customWidth="1"/>
  </cols>
  <sheetData>
    <row r="1" spans="1:22" ht="64.5" customHeight="1" thickBot="1" x14ac:dyDescent="0.35">
      <c r="A1" s="552" t="s">
        <v>282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22" ht="24" customHeight="1" x14ac:dyDescent="0.25">
      <c r="A2" s="97" t="s">
        <v>0</v>
      </c>
      <c r="B2" s="98" t="s">
        <v>26</v>
      </c>
      <c r="C2" s="99" t="s">
        <v>1</v>
      </c>
      <c r="D2" s="454" t="s">
        <v>184</v>
      </c>
      <c r="E2" s="455"/>
      <c r="F2" s="454" t="s">
        <v>285</v>
      </c>
      <c r="G2" s="456"/>
      <c r="H2" s="455"/>
      <c r="I2" s="457" t="s">
        <v>5</v>
      </c>
      <c r="J2" s="458"/>
      <c r="K2" s="458"/>
      <c r="L2" s="459"/>
      <c r="M2" s="460" t="s">
        <v>218</v>
      </c>
      <c r="N2" s="458"/>
      <c r="O2" s="458"/>
      <c r="P2" s="458"/>
      <c r="Q2" s="459"/>
    </row>
    <row r="3" spans="1:22" ht="27" customHeight="1" x14ac:dyDescent="0.25">
      <c r="A3" s="62"/>
      <c r="B3" s="37"/>
      <c r="C3" s="20"/>
      <c r="D3" s="46" t="s">
        <v>148</v>
      </c>
      <c r="E3" s="33" t="s">
        <v>175</v>
      </c>
      <c r="F3" s="14" t="s">
        <v>2</v>
      </c>
      <c r="G3" s="16" t="s">
        <v>3</v>
      </c>
      <c r="H3" s="15" t="s">
        <v>4</v>
      </c>
      <c r="I3" s="553" t="s">
        <v>148</v>
      </c>
      <c r="J3" s="554"/>
      <c r="K3" s="554"/>
      <c r="L3" s="33" t="s">
        <v>175</v>
      </c>
      <c r="M3" s="553" t="s">
        <v>148</v>
      </c>
      <c r="N3" s="554"/>
      <c r="O3" s="554"/>
      <c r="P3" s="17" t="s">
        <v>175</v>
      </c>
      <c r="Q3" s="2" t="s">
        <v>4</v>
      </c>
    </row>
    <row r="4" spans="1:22" ht="14.4" thickBot="1" x14ac:dyDescent="0.3">
      <c r="A4" s="510" t="s">
        <v>8</v>
      </c>
      <c r="B4" s="555"/>
      <c r="C4" s="555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22" ht="23.25" customHeight="1" x14ac:dyDescent="0.25">
      <c r="A5" s="109" t="s">
        <v>158</v>
      </c>
      <c r="B5" s="91" t="s">
        <v>123</v>
      </c>
      <c r="C5" s="143">
        <v>835</v>
      </c>
      <c r="D5" s="186">
        <v>0</v>
      </c>
      <c r="E5" s="187">
        <v>0</v>
      </c>
      <c r="F5" s="650" t="s">
        <v>269</v>
      </c>
      <c r="G5" s="651"/>
      <c r="H5" s="652"/>
      <c r="I5" s="430">
        <v>1</v>
      </c>
      <c r="J5" s="644"/>
      <c r="K5" s="644"/>
      <c r="L5" s="110" t="s">
        <v>292</v>
      </c>
      <c r="M5" s="476">
        <v>1</v>
      </c>
      <c r="N5" s="477"/>
      <c r="O5" s="477"/>
      <c r="P5" s="110" t="s">
        <v>292</v>
      </c>
      <c r="Q5" s="327">
        <v>1</v>
      </c>
      <c r="R5" s="127"/>
    </row>
    <row r="6" spans="1:22" ht="23.25" customHeight="1" x14ac:dyDescent="0.25">
      <c r="A6" s="106" t="s">
        <v>124</v>
      </c>
      <c r="B6" s="91" t="s">
        <v>125</v>
      </c>
      <c r="C6" s="143">
        <v>508</v>
      </c>
      <c r="D6" s="188">
        <v>1</v>
      </c>
      <c r="E6" s="31">
        <v>3</v>
      </c>
      <c r="F6" s="495" t="s">
        <v>269</v>
      </c>
      <c r="G6" s="626"/>
      <c r="H6" s="627"/>
      <c r="I6" s="430">
        <v>2</v>
      </c>
      <c r="J6" s="644"/>
      <c r="K6" s="644"/>
      <c r="L6" s="333">
        <v>2</v>
      </c>
      <c r="M6" s="434">
        <v>2</v>
      </c>
      <c r="N6" s="406"/>
      <c r="O6" s="406"/>
      <c r="P6" s="317">
        <v>2</v>
      </c>
      <c r="Q6" s="322">
        <v>4</v>
      </c>
    </row>
    <row r="7" spans="1:22" ht="23.25" customHeight="1" x14ac:dyDescent="0.25">
      <c r="A7" s="106" t="s">
        <v>162</v>
      </c>
      <c r="B7" s="39" t="s">
        <v>126</v>
      </c>
      <c r="C7" s="143">
        <v>170</v>
      </c>
      <c r="D7" s="188">
        <v>1</v>
      </c>
      <c r="E7" s="31">
        <v>2</v>
      </c>
      <c r="F7" s="495" t="s">
        <v>269</v>
      </c>
      <c r="G7" s="626"/>
      <c r="H7" s="627"/>
      <c r="I7" s="430">
        <v>1</v>
      </c>
      <c r="J7" s="644"/>
      <c r="K7" s="644"/>
      <c r="L7" s="333">
        <v>2</v>
      </c>
      <c r="M7" s="434">
        <v>1</v>
      </c>
      <c r="N7" s="406"/>
      <c r="O7" s="406"/>
      <c r="P7" s="331">
        <v>2</v>
      </c>
      <c r="Q7" s="332">
        <v>3</v>
      </c>
      <c r="R7" s="328"/>
      <c r="S7" s="328"/>
      <c r="T7" s="328"/>
      <c r="U7" s="328"/>
      <c r="V7" s="328"/>
    </row>
    <row r="8" spans="1:22" ht="23.25" customHeight="1" x14ac:dyDescent="0.25">
      <c r="A8" s="106" t="s">
        <v>191</v>
      </c>
      <c r="B8" s="91" t="s">
        <v>127</v>
      </c>
      <c r="C8" s="133">
        <v>87</v>
      </c>
      <c r="D8" s="495" t="s">
        <v>274</v>
      </c>
      <c r="E8" s="532"/>
      <c r="F8" s="495" t="s">
        <v>269</v>
      </c>
      <c r="G8" s="626"/>
      <c r="H8" s="627"/>
      <c r="I8" s="653">
        <v>1</v>
      </c>
      <c r="J8" s="644"/>
      <c r="K8" s="644"/>
      <c r="L8" s="333">
        <v>1</v>
      </c>
      <c r="M8" s="514"/>
      <c r="N8" s="404"/>
      <c r="O8" s="404"/>
      <c r="P8" s="321"/>
      <c r="Q8" s="322"/>
      <c r="R8" s="127"/>
    </row>
    <row r="9" spans="1:22" ht="23.25" customHeight="1" x14ac:dyDescent="0.25">
      <c r="A9" s="106" t="s">
        <v>200</v>
      </c>
      <c r="B9" s="39" t="s">
        <v>128</v>
      </c>
      <c r="C9" s="139">
        <v>200</v>
      </c>
      <c r="D9" s="210">
        <v>1</v>
      </c>
      <c r="E9" s="28">
        <v>1</v>
      </c>
      <c r="F9" s="495" t="s">
        <v>269</v>
      </c>
      <c r="G9" s="626"/>
      <c r="H9" s="627"/>
      <c r="I9" s="653">
        <v>1</v>
      </c>
      <c r="J9" s="644"/>
      <c r="K9" s="644"/>
      <c r="L9" s="333">
        <v>1</v>
      </c>
      <c r="M9" s="514">
        <v>1</v>
      </c>
      <c r="N9" s="404"/>
      <c r="O9" s="404"/>
      <c r="P9" s="321">
        <v>1</v>
      </c>
      <c r="Q9" s="322">
        <v>2</v>
      </c>
      <c r="R9" s="127"/>
    </row>
    <row r="10" spans="1:22" ht="23.25" customHeight="1" x14ac:dyDescent="0.25">
      <c r="A10" s="109" t="s">
        <v>129</v>
      </c>
      <c r="B10" s="39" t="s">
        <v>130</v>
      </c>
      <c r="C10" s="104">
        <v>432</v>
      </c>
      <c r="D10" s="210">
        <v>0</v>
      </c>
      <c r="E10" s="28">
        <v>0</v>
      </c>
      <c r="F10" s="495" t="s">
        <v>269</v>
      </c>
      <c r="G10" s="626"/>
      <c r="H10" s="627"/>
      <c r="I10" s="599">
        <v>1</v>
      </c>
      <c r="J10" s="600"/>
      <c r="K10" s="600"/>
      <c r="L10" s="334">
        <v>1</v>
      </c>
      <c r="M10" s="599">
        <v>1</v>
      </c>
      <c r="N10" s="600"/>
      <c r="O10" s="600"/>
      <c r="P10" s="323">
        <v>1</v>
      </c>
      <c r="Q10" s="322">
        <v>2</v>
      </c>
      <c r="R10" s="127"/>
    </row>
    <row r="11" spans="1:22" ht="23.25" customHeight="1" x14ac:dyDescent="0.25">
      <c r="A11" s="109" t="s">
        <v>146</v>
      </c>
      <c r="B11" s="91" t="s">
        <v>133</v>
      </c>
      <c r="C11" s="139">
        <v>1023</v>
      </c>
      <c r="D11" s="210">
        <v>12</v>
      </c>
      <c r="E11" s="28">
        <v>17</v>
      </c>
      <c r="F11" s="495" t="s">
        <v>269</v>
      </c>
      <c r="G11" s="626"/>
      <c r="H11" s="627"/>
      <c r="I11" s="445">
        <v>1</v>
      </c>
      <c r="J11" s="446"/>
      <c r="K11" s="446"/>
      <c r="L11" s="335">
        <v>1</v>
      </c>
      <c r="M11" s="464">
        <v>1</v>
      </c>
      <c r="N11" s="406"/>
      <c r="O11" s="406"/>
      <c r="P11" s="317">
        <v>1</v>
      </c>
      <c r="Q11" s="322">
        <v>2</v>
      </c>
    </row>
    <row r="12" spans="1:22" ht="23.25" customHeight="1" x14ac:dyDescent="0.25">
      <c r="A12" s="74" t="s">
        <v>201</v>
      </c>
      <c r="B12" s="92" t="s">
        <v>132</v>
      </c>
      <c r="C12" s="101">
        <v>105</v>
      </c>
      <c r="D12" s="78">
        <v>1</v>
      </c>
      <c r="E12" s="77">
        <v>0</v>
      </c>
      <c r="F12" s="548" t="s">
        <v>269</v>
      </c>
      <c r="G12" s="549"/>
      <c r="H12" s="550"/>
      <c r="I12" s="345">
        <v>2</v>
      </c>
      <c r="J12" s="346"/>
      <c r="K12" s="347"/>
      <c r="L12" s="350">
        <v>1</v>
      </c>
      <c r="M12" s="654">
        <v>2</v>
      </c>
      <c r="N12" s="655"/>
      <c r="O12" s="656"/>
      <c r="P12" s="672">
        <v>1</v>
      </c>
      <c r="Q12" s="643">
        <v>3</v>
      </c>
    </row>
    <row r="13" spans="1:22" ht="23.25" customHeight="1" x14ac:dyDescent="0.25">
      <c r="A13" s="74" t="s">
        <v>202</v>
      </c>
      <c r="B13" s="92" t="s">
        <v>131</v>
      </c>
      <c r="C13" s="101">
        <v>180</v>
      </c>
      <c r="D13" s="78">
        <v>4</v>
      </c>
      <c r="E13" s="77">
        <v>1</v>
      </c>
      <c r="F13" s="548" t="s">
        <v>269</v>
      </c>
      <c r="G13" s="549"/>
      <c r="H13" s="550"/>
      <c r="I13" s="217">
        <v>2</v>
      </c>
      <c r="J13" s="348"/>
      <c r="K13" s="349"/>
      <c r="L13" s="351">
        <v>1</v>
      </c>
      <c r="M13" s="657"/>
      <c r="N13" s="658"/>
      <c r="O13" s="659"/>
      <c r="P13" s="673"/>
      <c r="Q13" s="562"/>
    </row>
    <row r="14" spans="1:22" ht="23.25" customHeight="1" x14ac:dyDescent="0.25">
      <c r="A14" s="385" t="s">
        <v>166</v>
      </c>
      <c r="B14" s="91" t="s">
        <v>167</v>
      </c>
      <c r="C14" s="151">
        <v>313</v>
      </c>
      <c r="D14" s="277">
        <v>0</v>
      </c>
      <c r="E14" s="28">
        <v>0</v>
      </c>
      <c r="F14" s="495" t="s">
        <v>269</v>
      </c>
      <c r="G14" s="496"/>
      <c r="H14" s="532"/>
      <c r="I14" s="599">
        <v>2</v>
      </c>
      <c r="J14" s="600"/>
      <c r="K14" s="600"/>
      <c r="L14" s="334">
        <v>3</v>
      </c>
      <c r="M14" s="599">
        <v>2</v>
      </c>
      <c r="N14" s="600"/>
      <c r="O14" s="600"/>
      <c r="P14" s="323">
        <v>3</v>
      </c>
      <c r="Q14" s="28">
        <v>5</v>
      </c>
      <c r="R14" s="127"/>
    </row>
    <row r="15" spans="1:22" ht="23.25" customHeight="1" x14ac:dyDescent="0.25">
      <c r="A15" s="106" t="s">
        <v>243</v>
      </c>
      <c r="B15" s="91" t="s">
        <v>168</v>
      </c>
      <c r="C15" s="151">
        <v>90</v>
      </c>
      <c r="D15" s="233"/>
      <c r="E15" s="234"/>
      <c r="F15" s="215"/>
      <c r="G15" s="103"/>
      <c r="H15" s="211"/>
      <c r="I15" s="599"/>
      <c r="J15" s="600"/>
      <c r="K15" s="600"/>
      <c r="L15" s="334"/>
      <c r="M15" s="621" t="s">
        <v>275</v>
      </c>
      <c r="N15" s="622"/>
      <c r="O15" s="622"/>
      <c r="P15" s="623"/>
      <c r="Q15" s="28">
        <v>0</v>
      </c>
      <c r="R15" s="127"/>
    </row>
    <row r="16" spans="1:22" ht="23.25" customHeight="1" x14ac:dyDescent="0.25">
      <c r="A16" s="106" t="s">
        <v>230</v>
      </c>
      <c r="B16" s="91" t="s">
        <v>231</v>
      </c>
      <c r="C16" s="151">
        <v>322</v>
      </c>
      <c r="D16" s="621">
        <v>0</v>
      </c>
      <c r="E16" s="628"/>
      <c r="F16" s="495" t="s">
        <v>269</v>
      </c>
      <c r="G16" s="496"/>
      <c r="H16" s="532"/>
      <c r="I16" s="599">
        <v>1</v>
      </c>
      <c r="J16" s="600"/>
      <c r="K16" s="600"/>
      <c r="L16" s="334">
        <v>1</v>
      </c>
      <c r="M16" s="599">
        <v>1</v>
      </c>
      <c r="N16" s="600"/>
      <c r="O16" s="600"/>
      <c r="P16" s="323">
        <v>1</v>
      </c>
      <c r="Q16" s="28">
        <v>2</v>
      </c>
    </row>
    <row r="17" spans="1:18" ht="23.25" customHeight="1" thickBot="1" x14ac:dyDescent="0.3">
      <c r="A17" s="106" t="s">
        <v>151</v>
      </c>
      <c r="B17" s="91" t="s">
        <v>196</v>
      </c>
      <c r="C17" s="139">
        <v>114</v>
      </c>
      <c r="D17" s="389">
        <v>2</v>
      </c>
      <c r="E17" s="31">
        <v>1</v>
      </c>
      <c r="F17" s="400" t="s">
        <v>269</v>
      </c>
      <c r="G17" s="401"/>
      <c r="H17" s="402"/>
      <c r="I17" s="660">
        <v>1</v>
      </c>
      <c r="J17" s="661"/>
      <c r="K17" s="662"/>
      <c r="L17" s="325">
        <v>1</v>
      </c>
      <c r="M17" s="660">
        <v>1</v>
      </c>
      <c r="N17" s="661"/>
      <c r="O17" s="662"/>
      <c r="P17" s="326">
        <v>1</v>
      </c>
      <c r="Q17" s="227">
        <v>2</v>
      </c>
    </row>
    <row r="18" spans="1:18" ht="20.25" customHeight="1" thickTop="1" thickBot="1" x14ac:dyDescent="0.3">
      <c r="A18" s="112" t="s">
        <v>7</v>
      </c>
      <c r="B18" s="96"/>
      <c r="C18" s="86">
        <f t="shared" ref="C18:H18" si="0">SUM(C5:C17)</f>
        <v>4379</v>
      </c>
      <c r="D18" s="190">
        <f t="shared" si="0"/>
        <v>22</v>
      </c>
      <c r="E18" s="190">
        <f t="shared" si="0"/>
        <v>25</v>
      </c>
      <c r="F18" s="190">
        <f t="shared" si="0"/>
        <v>0</v>
      </c>
      <c r="G18" s="235">
        <f t="shared" si="0"/>
        <v>0</v>
      </c>
      <c r="H18" s="185">
        <f t="shared" si="0"/>
        <v>0</v>
      </c>
      <c r="I18" s="645">
        <f>SUM(I5:K17)</f>
        <v>16</v>
      </c>
      <c r="J18" s="646"/>
      <c r="K18" s="647"/>
      <c r="L18" s="185">
        <f>SUM(L5:L17)</f>
        <v>15</v>
      </c>
      <c r="M18" s="645">
        <f>SUM(M5:O17)</f>
        <v>13</v>
      </c>
      <c r="N18" s="646"/>
      <c r="O18" s="647"/>
      <c r="P18" s="235">
        <f>SUM(P5:P17)</f>
        <v>13</v>
      </c>
      <c r="Q18" s="236">
        <f>SUM(Q5:Q17)</f>
        <v>26</v>
      </c>
    </row>
    <row r="19" spans="1:18" s="32" customFormat="1" ht="23.25" customHeight="1" thickTop="1" x14ac:dyDescent="0.25">
      <c r="A19" s="117" t="s">
        <v>213</v>
      </c>
      <c r="B19" s="93" t="s">
        <v>136</v>
      </c>
      <c r="C19" s="84">
        <v>647</v>
      </c>
      <c r="D19" s="29">
        <v>7</v>
      </c>
      <c r="E19" s="28">
        <v>0</v>
      </c>
      <c r="F19" s="29">
        <v>8</v>
      </c>
      <c r="G19" s="27">
        <v>8</v>
      </c>
      <c r="H19" s="28">
        <v>16</v>
      </c>
      <c r="I19" s="648">
        <v>3</v>
      </c>
      <c r="J19" s="626"/>
      <c r="K19" s="649"/>
      <c r="L19" s="31">
        <v>3</v>
      </c>
      <c r="M19" s="621">
        <v>3</v>
      </c>
      <c r="N19" s="622"/>
      <c r="O19" s="623"/>
      <c r="P19" s="271">
        <v>3</v>
      </c>
      <c r="Q19" s="94">
        <v>6</v>
      </c>
      <c r="R19" s="73"/>
    </row>
    <row r="20" spans="1:18" ht="23.25" customHeight="1" thickBot="1" x14ac:dyDescent="0.3">
      <c r="A20" s="243" t="s">
        <v>197</v>
      </c>
      <c r="B20" s="39" t="s">
        <v>137</v>
      </c>
      <c r="C20" s="55">
        <v>250</v>
      </c>
      <c r="D20" s="29">
        <v>8</v>
      </c>
      <c r="E20" s="28">
        <v>9</v>
      </c>
      <c r="F20" s="29">
        <v>40</v>
      </c>
      <c r="G20" s="27">
        <v>31</v>
      </c>
      <c r="H20" s="28">
        <v>71</v>
      </c>
      <c r="I20" s="669">
        <v>15</v>
      </c>
      <c r="J20" s="670"/>
      <c r="K20" s="671"/>
      <c r="L20" s="28">
        <v>14</v>
      </c>
      <c r="M20" s="666">
        <v>15</v>
      </c>
      <c r="N20" s="667"/>
      <c r="O20" s="668"/>
      <c r="P20" s="131">
        <v>14</v>
      </c>
      <c r="Q20" s="94">
        <v>29</v>
      </c>
    </row>
    <row r="21" spans="1:18" s="32" customFormat="1" ht="20.25" customHeight="1" thickTop="1" thickBot="1" x14ac:dyDescent="0.3">
      <c r="A21" s="67" t="s">
        <v>24</v>
      </c>
      <c r="B21" s="45"/>
      <c r="C21" s="85">
        <f>SUM(C18,C19:C20)</f>
        <v>5276</v>
      </c>
      <c r="D21" s="22">
        <f>SUM(D18,D19:D20)</f>
        <v>37</v>
      </c>
      <c r="E21" s="23">
        <f>SUM(E18,E19:E20)</f>
        <v>34</v>
      </c>
      <c r="F21" s="22">
        <f>SUM(F18,F19:F20)</f>
        <v>48</v>
      </c>
      <c r="G21" s="26">
        <f>SUM(G18,G19:G20)</f>
        <v>39</v>
      </c>
      <c r="H21" s="23">
        <f>SUM(F21:G21)</f>
        <v>87</v>
      </c>
      <c r="I21" s="663">
        <f t="shared" ref="I21:P21" si="1">SUM(I18,I19:I20)</f>
        <v>34</v>
      </c>
      <c r="J21" s="664">
        <f t="shared" si="1"/>
        <v>0</v>
      </c>
      <c r="K21" s="665">
        <f t="shared" si="1"/>
        <v>0</v>
      </c>
      <c r="L21" s="25">
        <f t="shared" si="1"/>
        <v>32</v>
      </c>
      <c r="M21" s="663">
        <f t="shared" si="1"/>
        <v>31</v>
      </c>
      <c r="N21" s="664">
        <f t="shared" si="1"/>
        <v>0</v>
      </c>
      <c r="O21" s="665">
        <f t="shared" si="1"/>
        <v>0</v>
      </c>
      <c r="P21" s="26">
        <f t="shared" si="1"/>
        <v>30</v>
      </c>
      <c r="Q21" s="25">
        <f t="shared" ref="Q21:Q25" si="2">SUM(M21:P21)</f>
        <v>61</v>
      </c>
    </row>
    <row r="22" spans="1:18" s="32" customFormat="1" ht="20.25" customHeight="1" thickTop="1" thickBot="1" x14ac:dyDescent="0.3">
      <c r="A22" s="67" t="s">
        <v>9</v>
      </c>
      <c r="B22" s="45"/>
      <c r="C22" s="85">
        <f>'Seite 4'!$C$33</f>
        <v>8497</v>
      </c>
      <c r="D22" s="22">
        <f>'Seite 4'!D33</f>
        <v>36</v>
      </c>
      <c r="E22" s="25">
        <f>'Seite 4'!E33</f>
        <v>68</v>
      </c>
      <c r="F22" s="22">
        <f>'Seite 4'!F33</f>
        <v>122</v>
      </c>
      <c r="G22" s="26">
        <f>'Seite 4'!G33</f>
        <v>170</v>
      </c>
      <c r="H22" s="25">
        <f t="shared" ref="H22:H25" si="3">SUM(F22:G22)</f>
        <v>292</v>
      </c>
      <c r="I22" s="663">
        <f>'Seite 4'!$I$33</f>
        <v>75</v>
      </c>
      <c r="J22" s="664"/>
      <c r="K22" s="665"/>
      <c r="L22" s="25">
        <f>'Seite 4'!$L$33</f>
        <v>90</v>
      </c>
      <c r="M22" s="663">
        <f>'Seite 4'!M33</f>
        <v>68</v>
      </c>
      <c r="N22" s="664"/>
      <c r="O22" s="665"/>
      <c r="P22" s="26">
        <f>'Seite 4'!P33</f>
        <v>85</v>
      </c>
      <c r="Q22" s="25">
        <f t="shared" si="2"/>
        <v>153</v>
      </c>
    </row>
    <row r="23" spans="1:18" s="32" customFormat="1" ht="20.25" customHeight="1" thickTop="1" thickBot="1" x14ac:dyDescent="0.3">
      <c r="A23" s="67" t="s">
        <v>23</v>
      </c>
      <c r="B23" s="45"/>
      <c r="C23" s="85">
        <f>'Seite 3'!C33</f>
        <v>9166</v>
      </c>
      <c r="D23" s="22">
        <f>'Seite 3'!D33</f>
        <v>12</v>
      </c>
      <c r="E23" s="25">
        <f>'Seite 3'!E33</f>
        <v>9</v>
      </c>
      <c r="F23" s="22">
        <f>'Seite 3'!F33</f>
        <v>41</v>
      </c>
      <c r="G23" s="26">
        <f>'Seite 3'!G33</f>
        <v>0</v>
      </c>
      <c r="H23" s="25">
        <f>SUM(F23:G23)</f>
        <v>41</v>
      </c>
      <c r="I23" s="663">
        <f>'Seite 3'!I33</f>
        <v>24</v>
      </c>
      <c r="J23" s="664"/>
      <c r="K23" s="665"/>
      <c r="L23" s="25">
        <f>'Seite 3'!L33</f>
        <v>24</v>
      </c>
      <c r="M23" s="663">
        <f>'Seite 3'!M33</f>
        <v>23</v>
      </c>
      <c r="N23" s="664"/>
      <c r="O23" s="665"/>
      <c r="P23" s="26">
        <f>'Seite 3'!P33</f>
        <v>23</v>
      </c>
      <c r="Q23" s="25">
        <f t="shared" si="2"/>
        <v>46</v>
      </c>
    </row>
    <row r="24" spans="1:18" s="32" customFormat="1" ht="20.25" customHeight="1" thickTop="1" thickBot="1" x14ac:dyDescent="0.3">
      <c r="A24" s="67" t="s">
        <v>17</v>
      </c>
      <c r="B24" s="45"/>
      <c r="C24" s="85">
        <f>'Seite 2'!$C$33</f>
        <v>10162</v>
      </c>
      <c r="D24" s="22">
        <f>'Seite 2'!D33</f>
        <v>18</v>
      </c>
      <c r="E24" s="25">
        <f>'Seite 2'!E33</f>
        <v>27</v>
      </c>
      <c r="F24" s="22">
        <f>'Seite 2'!F32</f>
        <v>29</v>
      </c>
      <c r="G24" s="26">
        <f>'Seite 2'!G32</f>
        <v>27</v>
      </c>
      <c r="H24" s="25">
        <f t="shared" si="3"/>
        <v>56</v>
      </c>
      <c r="I24" s="663">
        <f>'Seite 2'!I33</f>
        <v>35</v>
      </c>
      <c r="J24" s="664"/>
      <c r="K24" s="665"/>
      <c r="L24" s="25">
        <f>'Seite 2'!L33</f>
        <v>56</v>
      </c>
      <c r="M24" s="663">
        <f>'Seite 2'!M33</f>
        <v>35</v>
      </c>
      <c r="N24" s="664"/>
      <c r="O24" s="665"/>
      <c r="P24" s="26">
        <f>'Seite 2'!P33</f>
        <v>56</v>
      </c>
      <c r="Q24" s="25">
        <f t="shared" si="2"/>
        <v>91</v>
      </c>
    </row>
    <row r="25" spans="1:18" s="32" customFormat="1" ht="20.25" customHeight="1" thickTop="1" thickBot="1" x14ac:dyDescent="0.3">
      <c r="A25" s="67" t="s">
        <v>14</v>
      </c>
      <c r="B25" s="45"/>
      <c r="C25" s="85">
        <f>'Seite 1'!$C$35</f>
        <v>11920</v>
      </c>
      <c r="D25" s="22">
        <f>'Seite 1'!$D$35</f>
        <v>61</v>
      </c>
      <c r="E25" s="25">
        <f>'Seite 1'!$E$35</f>
        <v>128</v>
      </c>
      <c r="F25" s="22">
        <f>'Seite 1'!F35</f>
        <v>164</v>
      </c>
      <c r="G25" s="26">
        <f>'Seite 1'!G35</f>
        <v>215</v>
      </c>
      <c r="H25" s="25">
        <f t="shared" si="3"/>
        <v>379</v>
      </c>
      <c r="I25" s="663">
        <f>'Seite 1'!I35</f>
        <v>82</v>
      </c>
      <c r="J25" s="664"/>
      <c r="K25" s="665"/>
      <c r="L25" s="25">
        <f>'Seite 1'!L35</f>
        <v>110</v>
      </c>
      <c r="M25" s="663">
        <f>'Seite 1'!M35</f>
        <v>82</v>
      </c>
      <c r="N25" s="664"/>
      <c r="O25" s="665"/>
      <c r="P25" s="26">
        <f>'Seite 1'!P35</f>
        <v>110</v>
      </c>
      <c r="Q25" s="25">
        <f t="shared" si="2"/>
        <v>192</v>
      </c>
    </row>
    <row r="26" spans="1:18" s="32" customFormat="1" ht="22.5" customHeight="1" thickTop="1" thickBot="1" x14ac:dyDescent="0.3">
      <c r="A26" s="61" t="s">
        <v>25</v>
      </c>
      <c r="B26" s="40"/>
      <c r="C26" s="69">
        <f t="shared" ref="C26:H26" si="4">SUM(C21:C25)</f>
        <v>45021</v>
      </c>
      <c r="D26" s="34">
        <f t="shared" si="4"/>
        <v>164</v>
      </c>
      <c r="E26" s="35">
        <f t="shared" si="4"/>
        <v>266</v>
      </c>
      <c r="F26" s="34">
        <f t="shared" si="4"/>
        <v>404</v>
      </c>
      <c r="G26" s="36">
        <f t="shared" si="4"/>
        <v>451</v>
      </c>
      <c r="H26" s="35">
        <f t="shared" si="4"/>
        <v>855</v>
      </c>
      <c r="I26" s="461">
        <f>SUM(I21:K25)</f>
        <v>250</v>
      </c>
      <c r="J26" s="462"/>
      <c r="K26" s="463"/>
      <c r="L26" s="35">
        <f>SUM(L21:L25)</f>
        <v>312</v>
      </c>
      <c r="M26" s="461">
        <f>SUM(M21:O25)</f>
        <v>239</v>
      </c>
      <c r="N26" s="462"/>
      <c r="O26" s="463"/>
      <c r="P26" s="36">
        <f>SUM(P21:P25)</f>
        <v>304</v>
      </c>
      <c r="Q26" s="35">
        <f>SUM(Q21:Q25)</f>
        <v>543</v>
      </c>
    </row>
    <row r="27" spans="1:18" ht="13.8" thickTop="1" x14ac:dyDescent="0.25">
      <c r="A27" s="19"/>
      <c r="B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8" x14ac:dyDescent="0.25">
      <c r="A28" s="19"/>
      <c r="B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8" x14ac:dyDescent="0.25">
      <c r="A29" s="19"/>
      <c r="B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x14ac:dyDescent="0.25">
      <c r="A30" s="19"/>
      <c r="B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8" x14ac:dyDescent="0.25">
      <c r="A31" s="19"/>
      <c r="B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8" x14ac:dyDescent="0.25">
      <c r="A32" s="19"/>
      <c r="B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5">
      <c r="A33" s="19"/>
      <c r="B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5">
      <c r="A34" s="19"/>
      <c r="B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5">
      <c r="A35" s="19"/>
      <c r="B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5">
      <c r="A36" s="19"/>
      <c r="B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5">
      <c r="A37" s="19"/>
      <c r="B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5">
      <c r="A38" s="19"/>
      <c r="B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5">
      <c r="A39" s="19"/>
      <c r="B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x14ac:dyDescent="0.25">
      <c r="A40" s="19"/>
      <c r="B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x14ac:dyDescent="0.25">
      <c r="A41" s="19"/>
      <c r="B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x14ac:dyDescent="0.25">
      <c r="A42" s="19"/>
      <c r="B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</sheetData>
  <mergeCells count="65">
    <mergeCell ref="P12:P13"/>
    <mergeCell ref="F17:H17"/>
    <mergeCell ref="M14:O14"/>
    <mergeCell ref="I17:K17"/>
    <mergeCell ref="M19:O19"/>
    <mergeCell ref="M18:O18"/>
    <mergeCell ref="F10:H10"/>
    <mergeCell ref="I14:K14"/>
    <mergeCell ref="I15:K15"/>
    <mergeCell ref="F13:H13"/>
    <mergeCell ref="F12:H12"/>
    <mergeCell ref="F14:H14"/>
    <mergeCell ref="M20:O20"/>
    <mergeCell ref="I20:K20"/>
    <mergeCell ref="M15:P15"/>
    <mergeCell ref="I16:K16"/>
    <mergeCell ref="F16:H16"/>
    <mergeCell ref="F9:H9"/>
    <mergeCell ref="M16:O16"/>
    <mergeCell ref="M17:O17"/>
    <mergeCell ref="D16:E16"/>
    <mergeCell ref="M26:O26"/>
    <mergeCell ref="I21:K21"/>
    <mergeCell ref="I23:K23"/>
    <mergeCell ref="M23:O23"/>
    <mergeCell ref="I22:K22"/>
    <mergeCell ref="M22:O22"/>
    <mergeCell ref="M21:O21"/>
    <mergeCell ref="I25:K25"/>
    <mergeCell ref="M25:O25"/>
    <mergeCell ref="I24:K24"/>
    <mergeCell ref="M24:O24"/>
    <mergeCell ref="I26:K26"/>
    <mergeCell ref="D8:E8"/>
    <mergeCell ref="I18:K18"/>
    <mergeCell ref="I19:K19"/>
    <mergeCell ref="A1:Q1"/>
    <mergeCell ref="D2:E2"/>
    <mergeCell ref="F2:H2"/>
    <mergeCell ref="I2:L2"/>
    <mergeCell ref="M2:Q2"/>
    <mergeCell ref="F5:H5"/>
    <mergeCell ref="M10:O10"/>
    <mergeCell ref="I8:K8"/>
    <mergeCell ref="M12:O13"/>
    <mergeCell ref="I10:K10"/>
    <mergeCell ref="I11:K11"/>
    <mergeCell ref="F11:H11"/>
    <mergeCell ref="I9:K9"/>
    <mergeCell ref="M11:O11"/>
    <mergeCell ref="F8:H8"/>
    <mergeCell ref="Q12:Q13"/>
    <mergeCell ref="I5:K5"/>
    <mergeCell ref="I3:K3"/>
    <mergeCell ref="M3:O3"/>
    <mergeCell ref="A4:Q4"/>
    <mergeCell ref="M5:O5"/>
    <mergeCell ref="M9:O9"/>
    <mergeCell ref="I6:K6"/>
    <mergeCell ref="M6:O6"/>
    <mergeCell ref="M8:O8"/>
    <mergeCell ref="I7:K7"/>
    <mergeCell ref="M7:O7"/>
    <mergeCell ref="F7:H7"/>
    <mergeCell ref="F6:H6"/>
  </mergeCells>
  <phoneticPr fontId="3" type="noConversion"/>
  <printOptions horizontalCentered="1"/>
  <pageMargins left="0.78740157480314965" right="0.19685039370078741" top="0.98425196850393704" bottom="0.98425196850393704" header="0.51181102362204722" footer="0.51181102362204722"/>
  <pageSetup paperSize="9" scale="95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Titelblatt</vt:lpstr>
      <vt:lpstr>Seite 1</vt:lpstr>
      <vt:lpstr>Seite 2</vt:lpstr>
      <vt:lpstr>Seite 3</vt:lpstr>
      <vt:lpstr>Seite 4</vt:lpstr>
      <vt:lpstr>Seite 5</vt:lpstr>
    </vt:vector>
  </TitlesOfParts>
  <Company>ICC-Cremer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jcremer</dc:creator>
  <cp:lastModifiedBy>Kroll</cp:lastModifiedBy>
  <cp:lastPrinted>2023-05-31T11:13:28Z</cp:lastPrinted>
  <dcterms:created xsi:type="dcterms:W3CDTF">2006-02-28T16:29:52Z</dcterms:created>
  <dcterms:modified xsi:type="dcterms:W3CDTF">2023-08-01T15:17:55Z</dcterms:modified>
</cp:coreProperties>
</file>